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825" windowHeight="12300" tabRatio="768" activeTab="0"/>
  </bookViews>
  <sheets>
    <sheet name="A" sheetId="1" r:id="rId1"/>
    <sheet name="B" sheetId="2" r:id="rId2"/>
    <sheet name="C" sheetId="3" r:id="rId3"/>
    <sheet name="60 + " sheetId="4" r:id="rId4"/>
    <sheet name="Jeugd" sheetId="5" r:id="rId5"/>
    <sheet name="Dames" sheetId="6" r:id="rId6"/>
    <sheet name="Wisselschild" sheetId="7" r:id="rId7"/>
    <sheet name="Algemeen" sheetId="8" r:id="rId8"/>
    <sheet name="Over de Jaren " sheetId="9" r:id="rId9"/>
  </sheets>
  <definedNames>
    <definedName name="_xlnm.Print_Area" localSheetId="3">'60 + '!$A$1:$O$39</definedName>
    <definedName name="_xlnm.Print_Area" localSheetId="0">'A'!$A$1:$O$31</definedName>
    <definedName name="_xlnm.Print_Area" localSheetId="1">'B'!$A$1:$O$31</definedName>
    <definedName name="_xlnm.Print_Area" localSheetId="2">'C'!$A$1:$O$55</definedName>
    <definedName name="_xlnm.Print_Area" localSheetId="5">'Dames'!$A$1:$O$13</definedName>
    <definedName name="_xlnm.Print_Area" localSheetId="4">'Jeugd'!$A$1:$O$12</definedName>
    <definedName name="_xlnm.Print_Area" localSheetId="6">'Wisselschild'!$A$1:$I$20</definedName>
  </definedNames>
  <calcPr fullCalcOnLoad="1"/>
</workbook>
</file>

<file path=xl/sharedStrings.xml><?xml version="1.0" encoding="utf-8"?>
<sst xmlns="http://schemas.openxmlformats.org/spreadsheetml/2006/main" count="2403" uniqueCount="593">
  <si>
    <t>Kruisboog</t>
  </si>
  <si>
    <t>Totaal</t>
  </si>
  <si>
    <t>Wedstr</t>
  </si>
  <si>
    <t>Min-</t>
  </si>
  <si>
    <t>Minus</t>
  </si>
  <si>
    <t>Punt</t>
  </si>
  <si>
    <t>Alles</t>
  </si>
  <si>
    <t>Totaal aantal treffers:</t>
  </si>
  <si>
    <t>Gemiddelde per schutter:</t>
  </si>
  <si>
    <t>Aantal aanwezige schutters:</t>
  </si>
  <si>
    <t>Klasse A</t>
  </si>
  <si>
    <t>Dinther</t>
  </si>
  <si>
    <t>Nistelrode</t>
  </si>
  <si>
    <t>Rosmalen</t>
  </si>
  <si>
    <t>Erp</t>
  </si>
  <si>
    <t>Naam Schutter en Gilde</t>
  </si>
  <si>
    <t>Vorstenbosch</t>
  </si>
  <si>
    <t>Oss</t>
  </si>
  <si>
    <t>Nuland</t>
  </si>
  <si>
    <t>Veghel</t>
  </si>
  <si>
    <t>Heeswijk</t>
  </si>
  <si>
    <t>Geffen</t>
  </si>
  <si>
    <t>Klasse 60+</t>
  </si>
  <si>
    <t>Klasse Dames</t>
  </si>
  <si>
    <t>Wisselschild</t>
  </si>
  <si>
    <t>Maren-Kessel</t>
  </si>
  <si>
    <t xml:space="preserve"> Gilde</t>
  </si>
  <si>
    <t>Aantal aanwezige gildes:</t>
  </si>
  <si>
    <t>Gemiddelde per gilde:</t>
  </si>
  <si>
    <t>Klasse B</t>
  </si>
  <si>
    <t xml:space="preserve">aantal schutters met </t>
  </si>
  <si>
    <t>15 treffers</t>
  </si>
  <si>
    <t>14 treffers</t>
  </si>
  <si>
    <t>13 treffers</t>
  </si>
  <si>
    <t>12 treffers</t>
  </si>
  <si>
    <t>11 treffers</t>
  </si>
  <si>
    <t>10 treffers</t>
  </si>
  <si>
    <t>9 treffers</t>
  </si>
  <si>
    <t>8 treffers</t>
  </si>
  <si>
    <t>7 treffers</t>
  </si>
  <si>
    <t>6 treffers</t>
  </si>
  <si>
    <t>5 treffers</t>
  </si>
  <si>
    <t>4 treffers</t>
  </si>
  <si>
    <t>3 treffers</t>
  </si>
  <si>
    <t>2 treffers</t>
  </si>
  <si>
    <t>1 treffers</t>
  </si>
  <si>
    <t>0 treffers</t>
  </si>
  <si>
    <t>aantal treffers (check)</t>
  </si>
  <si>
    <t>Pl.</t>
  </si>
  <si>
    <t>PL.</t>
  </si>
  <si>
    <t>Plaats:</t>
  </si>
  <si>
    <t xml:space="preserve">Klasse Jeugd </t>
  </si>
  <si>
    <t xml:space="preserve">Weer: </t>
  </si>
  <si>
    <t>Aantal schutters:</t>
  </si>
  <si>
    <t>Schutters met 15 punten:</t>
  </si>
  <si>
    <t>PLAATS</t>
  </si>
  <si>
    <t>Aantal</t>
  </si>
  <si>
    <t>wedstr</t>
  </si>
  <si>
    <t xml:space="preserve">Gem </t>
  </si>
  <si>
    <t>gesch.</t>
  </si>
  <si>
    <t>wedst.</t>
  </si>
  <si>
    <t>Sint Lambertus</t>
  </si>
  <si>
    <t>Sint Joris Gilde</t>
  </si>
  <si>
    <t>Sint Antonius  Abt</t>
  </si>
  <si>
    <t xml:space="preserve">Onze Lieve vrouwe &amp; Catharina </t>
  </si>
  <si>
    <t xml:space="preserve">Sint Catharina - Sint Joris </t>
  </si>
  <si>
    <t>Sint Barbara</t>
  </si>
  <si>
    <t>Sint Willebrordus</t>
  </si>
  <si>
    <t>Sint Sebastiaan</t>
  </si>
  <si>
    <t>Sint Antonius Abt - Sint Catharina</t>
  </si>
  <si>
    <t>Gemid.4 hoogste of minder  gesch.     wedstr.</t>
  </si>
  <si>
    <t>Klasse C</t>
  </si>
  <si>
    <t>Gemiddelde van alle schutters</t>
  </si>
  <si>
    <t>Schietcompetitie Hoge Schuts 2011-2012</t>
  </si>
  <si>
    <t>Ad v Nistelrooij</t>
  </si>
  <si>
    <t>Ad v. Zoest</t>
  </si>
  <si>
    <t>Maren Kessel</t>
  </si>
  <si>
    <t>Albert v Orsouw</t>
  </si>
  <si>
    <t>Arjan v. Bakel</t>
  </si>
  <si>
    <t>Corné v Oss</t>
  </si>
  <si>
    <t>Eric v Lent</t>
  </si>
  <si>
    <t>Francois v. Hirtum</t>
  </si>
  <si>
    <t>Frank Akkermans</t>
  </si>
  <si>
    <t>Frans v Hirtum</t>
  </si>
  <si>
    <t>Gerard Gerrits</t>
  </si>
  <si>
    <t>Goen Vorstenbosch</t>
  </si>
  <si>
    <t>Hein Nooijen</t>
  </si>
  <si>
    <t>Hennie v.d. Wassenberg</t>
  </si>
  <si>
    <t>Henrie vd Wetering</t>
  </si>
  <si>
    <t>Jan v/d Heyden</t>
  </si>
  <si>
    <t>Jos Coppens</t>
  </si>
  <si>
    <t>Jos van Schijndel</t>
  </si>
  <si>
    <t>Perry Vos</t>
  </si>
  <si>
    <t>Peter v/d Broek</t>
  </si>
  <si>
    <t>Rien Vos</t>
  </si>
  <si>
    <t>Theo  v. Santvoort</t>
  </si>
  <si>
    <t>Tonnie Brands</t>
  </si>
  <si>
    <t>Willy Tielemans</t>
  </si>
  <si>
    <t>Andre Colijn</t>
  </si>
  <si>
    <t>Anita de Visser</t>
  </si>
  <si>
    <t>Antionette Vorstenbosch</t>
  </si>
  <si>
    <t>Bart v Gerven</t>
  </si>
  <si>
    <t>Ben v Daal</t>
  </si>
  <si>
    <t>Ben Vissers</t>
  </si>
  <si>
    <t>Berry Vorstenbosch</t>
  </si>
  <si>
    <t>Dennis Coppens</t>
  </si>
  <si>
    <t>Gemma v Gerven</t>
  </si>
  <si>
    <t>Gijs de Visser</t>
  </si>
  <si>
    <t>Hans Biemans</t>
  </si>
  <si>
    <t>Hans Pennings</t>
  </si>
  <si>
    <t>Hans v Daal</t>
  </si>
  <si>
    <t>Jan Bramer</t>
  </si>
  <si>
    <t>Jan v ijzendoorn</t>
  </si>
  <si>
    <t>John vd Berg</t>
  </si>
  <si>
    <t>Lambert v Tuyl</t>
  </si>
  <si>
    <t>Maarten Heijmeriks</t>
  </si>
  <si>
    <t>Michael Akkermans</t>
  </si>
  <si>
    <t>Patricia Steenbakkers</t>
  </si>
  <si>
    <t>Peter Horsen</t>
  </si>
  <si>
    <t>Tonny Ansems</t>
  </si>
  <si>
    <t>Twan Leenders</t>
  </si>
  <si>
    <t>Willie v Rooij</t>
  </si>
  <si>
    <t>Ad v Zutphen</t>
  </si>
  <si>
    <t>Arie Steenbakkers</t>
  </si>
  <si>
    <t>Bram van Bergen</t>
  </si>
  <si>
    <t>David Kragtwijk</t>
  </si>
  <si>
    <t>Gijs v.d. Bogert</t>
  </si>
  <si>
    <t>Helga Colijn</t>
  </si>
  <si>
    <t>Ilvy de Visser</t>
  </si>
  <si>
    <t>Joke Schakenraad</t>
  </si>
  <si>
    <t>Jolanda Steenbakkers</t>
  </si>
  <si>
    <t>Jorn Zuidema</t>
  </si>
  <si>
    <t>Jos Biemans</t>
  </si>
  <si>
    <t>Jose Lucius</t>
  </si>
  <si>
    <t>Mark Callaars</t>
  </si>
  <si>
    <t>Patrick v Zutphen</t>
  </si>
  <si>
    <t>Paul Heerkens</t>
  </si>
  <si>
    <t>Peter Theunisz</t>
  </si>
  <si>
    <t>Raymond vd Cammen</t>
  </si>
  <si>
    <t>Rene MoÏze de Chateleux</t>
  </si>
  <si>
    <t>Rens v Orsouw</t>
  </si>
  <si>
    <t>Rien v. Doelen</t>
  </si>
  <si>
    <t>Ruben Callaars</t>
  </si>
  <si>
    <t>Tonnie Kwaks</t>
  </si>
  <si>
    <t>Toon den Ridder</t>
  </si>
  <si>
    <t>Wil v Oirschot</t>
  </si>
  <si>
    <t>Wim Holland</t>
  </si>
  <si>
    <t>Jasper van der Wal</t>
  </si>
  <si>
    <t>Ad  Schuurmans</t>
  </si>
  <si>
    <t>Ad Ketels</t>
  </si>
  <si>
    <t>Adriaan v. Wanroij</t>
  </si>
  <si>
    <t>Antoon v Roosmalen</t>
  </si>
  <si>
    <t>Bert Hoefs</t>
  </si>
  <si>
    <t>Bert Vorstenbosch</t>
  </si>
  <si>
    <t>Cees v.d. Doelen</t>
  </si>
  <si>
    <t>Ferrie Verhoeven</t>
  </si>
  <si>
    <t>Frits Evers</t>
  </si>
  <si>
    <t>Gerard v Schijndel</t>
  </si>
  <si>
    <t>Gijs Bakker</t>
  </si>
  <si>
    <t>Harrie v Zutphen</t>
  </si>
  <si>
    <t>Henk v Helvoirt</t>
  </si>
  <si>
    <t>Hennie v Hooft</t>
  </si>
  <si>
    <t>Jan broeksteeg</t>
  </si>
  <si>
    <t>Jan Schakenraad</t>
  </si>
  <si>
    <t>Jan v Grunsven</t>
  </si>
  <si>
    <t>Jan v/d Broek</t>
  </si>
  <si>
    <t>Jo Geurden</t>
  </si>
  <si>
    <t>Jo Manders</t>
  </si>
  <si>
    <t>Jo v Nuland</t>
  </si>
  <si>
    <t>Jo v/d Berg</t>
  </si>
  <si>
    <t>Lamber v/d Wijst</t>
  </si>
  <si>
    <t>Lambert vd Doelen</t>
  </si>
  <si>
    <t>Mari Lucius</t>
  </si>
  <si>
    <t>Martin van lieverloo</t>
  </si>
  <si>
    <t>oss</t>
  </si>
  <si>
    <t>Paul Altorf</t>
  </si>
  <si>
    <t>Piet v Zutphen</t>
  </si>
  <si>
    <t>Piet v.Erp</t>
  </si>
  <si>
    <t>Pieter Witte</t>
  </si>
  <si>
    <t>Theo v Wanroij</t>
  </si>
  <si>
    <t>Ton Pouwels</t>
  </si>
  <si>
    <t>Jordy Colijn</t>
  </si>
  <si>
    <t>Partick vd Cammen</t>
  </si>
  <si>
    <t>Bryan Colijn</t>
  </si>
  <si>
    <t>Mariska v.d. Hurk</t>
  </si>
  <si>
    <t>Thea Ijzendoorn</t>
  </si>
  <si>
    <t>Tonnie v Lent</t>
  </si>
  <si>
    <t>G2</t>
  </si>
  <si>
    <t>G3</t>
  </si>
  <si>
    <t>G8</t>
  </si>
  <si>
    <t>G7</t>
  </si>
  <si>
    <t>G5</t>
  </si>
  <si>
    <t>G10</t>
  </si>
  <si>
    <t>G4</t>
  </si>
  <si>
    <t>PL</t>
  </si>
  <si>
    <t>Aantal deelnemers</t>
  </si>
  <si>
    <t>BG12</t>
  </si>
  <si>
    <t>A34</t>
  </si>
  <si>
    <t>AG7</t>
  </si>
  <si>
    <t>B1</t>
  </si>
  <si>
    <t>A29</t>
  </si>
  <si>
    <t>A</t>
  </si>
  <si>
    <t>Wout de Haas</t>
  </si>
  <si>
    <t>B32</t>
  </si>
  <si>
    <t>BG25</t>
  </si>
  <si>
    <t>B</t>
  </si>
  <si>
    <t>Wim v.d. Leest</t>
  </si>
  <si>
    <t>Wim v Ravenstein</t>
  </si>
  <si>
    <t>Willy v/d Heyden</t>
  </si>
  <si>
    <t>B10</t>
  </si>
  <si>
    <t>C3</t>
  </si>
  <si>
    <t>C15</t>
  </si>
  <si>
    <t>B34</t>
  </si>
  <si>
    <t>B6</t>
  </si>
  <si>
    <t>B12</t>
  </si>
  <si>
    <t>B13</t>
  </si>
  <si>
    <t>B18</t>
  </si>
  <si>
    <t>B17</t>
  </si>
  <si>
    <t>B8</t>
  </si>
  <si>
    <t>A32</t>
  </si>
  <si>
    <t>AG26</t>
  </si>
  <si>
    <t>AG14</t>
  </si>
  <si>
    <t>AG10</t>
  </si>
  <si>
    <t>D4</t>
  </si>
  <si>
    <t>D</t>
  </si>
  <si>
    <t>Wilanda Bakker</t>
  </si>
  <si>
    <t>C20</t>
  </si>
  <si>
    <t>C25</t>
  </si>
  <si>
    <t>B19</t>
  </si>
  <si>
    <t>B20</t>
  </si>
  <si>
    <t>B24</t>
  </si>
  <si>
    <t>B35</t>
  </si>
  <si>
    <t>B22</t>
  </si>
  <si>
    <t>B42</t>
  </si>
  <si>
    <t>Wil van Oirschot</t>
  </si>
  <si>
    <t>B40</t>
  </si>
  <si>
    <t>Weny Hennevelt</t>
  </si>
  <si>
    <t>D2</t>
  </si>
  <si>
    <t>D3</t>
  </si>
  <si>
    <t>Wendy Swinkels</t>
  </si>
  <si>
    <t>S9</t>
  </si>
  <si>
    <t>B47</t>
  </si>
  <si>
    <t>Walter Beks</t>
  </si>
  <si>
    <t>JK</t>
  </si>
  <si>
    <t>Vincent v. Zutphen</t>
  </si>
  <si>
    <t>J7</t>
  </si>
  <si>
    <t>Viktor v Schijndel</t>
  </si>
  <si>
    <t>JG</t>
  </si>
  <si>
    <t>Van Weeber</t>
  </si>
  <si>
    <t>J</t>
  </si>
  <si>
    <t>Twan v.d Heyden</t>
  </si>
  <si>
    <t>AG12</t>
  </si>
  <si>
    <t>A7</t>
  </si>
  <si>
    <t>B4</t>
  </si>
  <si>
    <t>A15</t>
  </si>
  <si>
    <t>Toon Pepers</t>
  </si>
  <si>
    <t>C22</t>
  </si>
  <si>
    <t>C6</t>
  </si>
  <si>
    <t>C8</t>
  </si>
  <si>
    <t>A23</t>
  </si>
  <si>
    <t>AG19</t>
  </si>
  <si>
    <t>B5</t>
  </si>
  <si>
    <t>B33</t>
  </si>
  <si>
    <t>A30</t>
  </si>
  <si>
    <t>C29</t>
  </si>
  <si>
    <t>B38</t>
  </si>
  <si>
    <t>B28</t>
  </si>
  <si>
    <t>BG23</t>
  </si>
  <si>
    <t>BG10</t>
  </si>
  <si>
    <t>B21</t>
  </si>
  <si>
    <t>C24</t>
  </si>
  <si>
    <t>BG36</t>
  </si>
  <si>
    <t>Tonnie Vogels</t>
  </si>
  <si>
    <t>D5</t>
  </si>
  <si>
    <t>D6</t>
  </si>
  <si>
    <t>Tonnie v. Lent</t>
  </si>
  <si>
    <t>A18</t>
  </si>
  <si>
    <t>A16</t>
  </si>
  <si>
    <t>B9</t>
  </si>
  <si>
    <t>BG5</t>
  </si>
  <si>
    <t>BG27</t>
  </si>
  <si>
    <t>B44</t>
  </si>
  <si>
    <t>B41</t>
  </si>
  <si>
    <t>Tonnie Jacobs</t>
  </si>
  <si>
    <t>AG11</t>
  </si>
  <si>
    <t>A10</t>
  </si>
  <si>
    <t>A3</t>
  </si>
  <si>
    <t>A1</t>
  </si>
  <si>
    <t>AG5</t>
  </si>
  <si>
    <t>A5</t>
  </si>
  <si>
    <t>A2</t>
  </si>
  <si>
    <t>AG4</t>
  </si>
  <si>
    <t>Ton v.d. Heyden</t>
  </si>
  <si>
    <t>SG14</t>
  </si>
  <si>
    <t>S60</t>
  </si>
  <si>
    <t>S3</t>
  </si>
  <si>
    <t>AG8</t>
  </si>
  <si>
    <t>A17</t>
  </si>
  <si>
    <t>BG6</t>
  </si>
  <si>
    <t>Toine van Asseldonk</t>
  </si>
  <si>
    <t>S14</t>
  </si>
  <si>
    <t>S11</t>
  </si>
  <si>
    <t>S7</t>
  </si>
  <si>
    <t>Theo v. Wanrooy</t>
  </si>
  <si>
    <t>B3</t>
  </si>
  <si>
    <t>B11</t>
  </si>
  <si>
    <t>B16</t>
  </si>
  <si>
    <t>Theo v Santvoort</t>
  </si>
  <si>
    <t>Theo v Liempd</t>
  </si>
  <si>
    <t>BG8</t>
  </si>
  <si>
    <t>A28</t>
  </si>
  <si>
    <t>Theo Hanegraaf</t>
  </si>
  <si>
    <t>Theo Gevers</t>
  </si>
  <si>
    <t>BG11</t>
  </si>
  <si>
    <t>BG22</t>
  </si>
  <si>
    <t>BG7</t>
  </si>
  <si>
    <t>BG13</t>
  </si>
  <si>
    <t>Thea Schuurmans</t>
  </si>
  <si>
    <t>J4</t>
  </si>
  <si>
    <t>J5</t>
  </si>
  <si>
    <t>Teun Pepers</t>
  </si>
  <si>
    <t>Stefan Laros</t>
  </si>
  <si>
    <t>J3</t>
  </si>
  <si>
    <t>JK2</t>
  </si>
  <si>
    <t>Stefan den Ridder</t>
  </si>
  <si>
    <t>Sjaan v.d. Sangen</t>
  </si>
  <si>
    <t>Sjaak v Nuland</t>
  </si>
  <si>
    <t>JG3</t>
  </si>
  <si>
    <t>JG4</t>
  </si>
  <si>
    <t>Roy v/d Zanden</t>
  </si>
  <si>
    <t>Roy v/d Heijden</t>
  </si>
  <si>
    <t>Roy v. Crey</t>
  </si>
  <si>
    <t>J2</t>
  </si>
  <si>
    <t>Roy Laros</t>
  </si>
  <si>
    <t>Ronny Vos</t>
  </si>
  <si>
    <t>JK1</t>
  </si>
  <si>
    <t>JK3</t>
  </si>
  <si>
    <t>Rob v.d. Wetering</t>
  </si>
  <si>
    <t>CG4</t>
  </si>
  <si>
    <t>C11</t>
  </si>
  <si>
    <t>Rien v.d. Doelen</t>
  </si>
  <si>
    <t>J6</t>
  </si>
  <si>
    <t>Rick de Visser</t>
  </si>
  <si>
    <t>J1</t>
  </si>
  <si>
    <t>JG1</t>
  </si>
  <si>
    <t>Rens van Orsouw</t>
  </si>
  <si>
    <t>Rens Monde</t>
  </si>
  <si>
    <t>B15</t>
  </si>
  <si>
    <t>GB15</t>
  </si>
  <si>
    <r>
      <t>Rene Mo</t>
    </r>
    <r>
      <rPr>
        <sz val="12"/>
        <rFont val="Arial"/>
        <family val="2"/>
      </rPr>
      <t>Ïze de Chateleux</t>
    </r>
  </si>
  <si>
    <t>B36</t>
  </si>
  <si>
    <t>BG29</t>
  </si>
  <si>
    <t>Raymond Vogels</t>
  </si>
  <si>
    <t>CG17</t>
  </si>
  <si>
    <t>C17</t>
  </si>
  <si>
    <t>S1</t>
  </si>
  <si>
    <t>A11</t>
  </si>
  <si>
    <t>AG6</t>
  </si>
  <si>
    <t>A26</t>
  </si>
  <si>
    <t>B31</t>
  </si>
  <si>
    <t>Pieter Potmeer</t>
  </si>
  <si>
    <t>BG17</t>
  </si>
  <si>
    <t>Piet v.d. Wetering</t>
  </si>
  <si>
    <t>Piet v.d. Boom</t>
  </si>
  <si>
    <t>SG5</t>
  </si>
  <si>
    <t>S13</t>
  </si>
  <si>
    <t>S20</t>
  </si>
  <si>
    <t>S22</t>
  </si>
  <si>
    <t>SG9</t>
  </si>
  <si>
    <t>B39</t>
  </si>
  <si>
    <t>A25</t>
  </si>
  <si>
    <t>Piet v Erp</t>
  </si>
  <si>
    <t>B27</t>
  </si>
  <si>
    <t>Piet Laros</t>
  </si>
  <si>
    <t>C27</t>
  </si>
  <si>
    <t>B37</t>
  </si>
  <si>
    <t>Peter van Dijk</t>
  </si>
  <si>
    <t>A14</t>
  </si>
  <si>
    <t>B14</t>
  </si>
  <si>
    <t>AG27</t>
  </si>
  <si>
    <t>AG20</t>
  </si>
  <si>
    <t>C1</t>
  </si>
  <si>
    <t>B2</t>
  </si>
  <si>
    <t>Peter Tielemans</t>
  </si>
  <si>
    <t>CG25</t>
  </si>
  <si>
    <t>AG29</t>
  </si>
  <si>
    <t>BG4</t>
  </si>
  <si>
    <t>BG19</t>
  </si>
  <si>
    <t>Peter Nellen</t>
  </si>
  <si>
    <t>Peter Ludwig</t>
  </si>
  <si>
    <t>C10</t>
  </si>
  <si>
    <t>Peter Boselie</t>
  </si>
  <si>
    <t>Peter  Berkel</t>
  </si>
  <si>
    <t>C2</t>
  </si>
  <si>
    <t>B45</t>
  </si>
  <si>
    <t>Paul Wonders</t>
  </si>
  <si>
    <t>AG18</t>
  </si>
  <si>
    <t>Paul v Dijk</t>
  </si>
  <si>
    <t>Paul Hoefs</t>
  </si>
  <si>
    <t>C9</t>
  </si>
  <si>
    <t>AG23</t>
  </si>
  <si>
    <t>AG15</t>
  </si>
  <si>
    <t>AG13</t>
  </si>
  <si>
    <t>S26</t>
  </si>
  <si>
    <t>B26</t>
  </si>
  <si>
    <t>A31</t>
  </si>
  <si>
    <t>JBM</t>
  </si>
  <si>
    <t>Patrick vd Cammen</t>
  </si>
  <si>
    <t>C14</t>
  </si>
  <si>
    <t>C7</t>
  </si>
  <si>
    <t>C18</t>
  </si>
  <si>
    <t>A13</t>
  </si>
  <si>
    <t>C5</t>
  </si>
  <si>
    <t>Niek v/d Heijden</t>
  </si>
  <si>
    <t>Nelly v/d Linden</t>
  </si>
  <si>
    <t>C26</t>
  </si>
  <si>
    <t>BG18</t>
  </si>
  <si>
    <t>Natascha Vogels</t>
  </si>
  <si>
    <t>Monique Verkuilen</t>
  </si>
  <si>
    <t>Mieke v/d Wetering</t>
  </si>
  <si>
    <t>B46</t>
  </si>
  <si>
    <t>Michael Ulijn</t>
  </si>
  <si>
    <t>B23</t>
  </si>
  <si>
    <t>Mary v Daal</t>
  </si>
  <si>
    <t>SG11</t>
  </si>
  <si>
    <t>S17</t>
  </si>
  <si>
    <t>S12</t>
  </si>
  <si>
    <t>S8</t>
  </si>
  <si>
    <t>BG16</t>
  </si>
  <si>
    <t>Martin v Lieverloo</t>
  </si>
  <si>
    <t>JG2</t>
  </si>
  <si>
    <t>Martijn Vissers</t>
  </si>
  <si>
    <t>S24</t>
  </si>
  <si>
    <t>AG24</t>
  </si>
  <si>
    <t>Martien v Asseldonk</t>
  </si>
  <si>
    <t>Mark Vogels</t>
  </si>
  <si>
    <t>Marja v/d Heyden</t>
  </si>
  <si>
    <t>C21</t>
  </si>
  <si>
    <t>D1</t>
  </si>
  <si>
    <t>Mariska v.d.Hurk-Ketels</t>
  </si>
  <si>
    <t>B25</t>
  </si>
  <si>
    <t>Marion v/d Wetering</t>
  </si>
  <si>
    <t>SG8</t>
  </si>
  <si>
    <t>S16</t>
  </si>
  <si>
    <t>S5</t>
  </si>
  <si>
    <t>AG21</t>
  </si>
  <si>
    <t>Marcel v. Tuyl</t>
  </si>
  <si>
    <t>Maarten Gevers</t>
  </si>
  <si>
    <t>Lorenzo vd Dussen</t>
  </si>
  <si>
    <t>Loe Heyl</t>
  </si>
  <si>
    <t>Lambert v/d Doelen</t>
  </si>
  <si>
    <t>S25</t>
  </si>
  <si>
    <t>A19</t>
  </si>
  <si>
    <t>S6</t>
  </si>
  <si>
    <t>SG2</t>
  </si>
  <si>
    <t>S2</t>
  </si>
  <si>
    <t>Lambert v/d Wijst</t>
  </si>
  <si>
    <t>A6</t>
  </si>
  <si>
    <t>AG17</t>
  </si>
  <si>
    <t>Lamber v Tuyl</t>
  </si>
  <si>
    <t>A8</t>
  </si>
  <si>
    <t>Kevin Ijzerdoorn</t>
  </si>
  <si>
    <t>B7</t>
  </si>
  <si>
    <t>Jurgen Swinkels</t>
  </si>
  <si>
    <t>A21</t>
  </si>
  <si>
    <t>A35</t>
  </si>
  <si>
    <t>Jos v Schijndel</t>
  </si>
  <si>
    <t>Jos Hanengraaf</t>
  </si>
  <si>
    <t>A4</t>
  </si>
  <si>
    <t>B30</t>
  </si>
  <si>
    <t>C13</t>
  </si>
  <si>
    <t>C23</t>
  </si>
  <si>
    <t>AG22</t>
  </si>
  <si>
    <t>AG16</t>
  </si>
  <si>
    <t>John v/d Berg</t>
  </si>
  <si>
    <t>A24</t>
  </si>
  <si>
    <t>Jo v/d Rakt</t>
  </si>
  <si>
    <t>S15</t>
  </si>
  <si>
    <t>S4</t>
  </si>
  <si>
    <t>SG3</t>
  </si>
  <si>
    <t>S18</t>
  </si>
  <si>
    <t>J8</t>
  </si>
  <si>
    <t>SG7</t>
  </si>
  <si>
    <t>SG23</t>
  </si>
  <si>
    <t>Jelle v.d. Wetering</t>
  </si>
  <si>
    <t>Jan Zegers</t>
  </si>
  <si>
    <t>S23</t>
  </si>
  <si>
    <t>S21</t>
  </si>
  <si>
    <t>Jan v/d Avoort</t>
  </si>
  <si>
    <t>Jan v. Geelkerken</t>
  </si>
  <si>
    <t>A9</t>
  </si>
  <si>
    <t>AG9</t>
  </si>
  <si>
    <t>S10</t>
  </si>
  <si>
    <t>S19</t>
  </si>
  <si>
    <t>A12</t>
  </si>
  <si>
    <t>A22</t>
  </si>
  <si>
    <t>BG37</t>
  </si>
  <si>
    <t>Jan Meulenbroek</t>
  </si>
  <si>
    <t>Jan Heymans</t>
  </si>
  <si>
    <t>Jan Hazelberg</t>
  </si>
  <si>
    <t>Jan Broeksteeg</t>
  </si>
  <si>
    <t>B29</t>
  </si>
  <si>
    <t>GB17</t>
  </si>
  <si>
    <t>BG15</t>
  </si>
  <si>
    <t>Jacques v.d.Meijden</t>
  </si>
  <si>
    <t>B43</t>
  </si>
  <si>
    <t>Jack Monde</t>
  </si>
  <si>
    <t>Henry v.d. Wetering</t>
  </si>
  <si>
    <t xml:space="preserve">A2 </t>
  </si>
  <si>
    <t>Hennie v.d. Hooft</t>
  </si>
  <si>
    <t>Henk Schuurmans</t>
  </si>
  <si>
    <t>C4</t>
  </si>
  <si>
    <t>C16</t>
  </si>
  <si>
    <t>A 1</t>
  </si>
  <si>
    <t>Harrie v Lankveld</t>
  </si>
  <si>
    <t>Harrie v Asseldonk</t>
  </si>
  <si>
    <t>Harm v/d Wetering</t>
  </si>
  <si>
    <t>Harm v/d Schoot</t>
  </si>
  <si>
    <t>CG30</t>
  </si>
  <si>
    <t>BG33</t>
  </si>
  <si>
    <t>A20</t>
  </si>
  <si>
    <t>Hans Gloudemans</t>
  </si>
  <si>
    <t>Hans d. Visser</t>
  </si>
  <si>
    <t>CG10</t>
  </si>
  <si>
    <t>Han Dange</t>
  </si>
  <si>
    <t>C12</t>
  </si>
  <si>
    <t>Gerry v/d Schoot</t>
  </si>
  <si>
    <t>Gerben Verkuylen</t>
  </si>
  <si>
    <t>A27</t>
  </si>
  <si>
    <t>A33</t>
  </si>
  <si>
    <t>Geert Ploegmakers</t>
  </si>
  <si>
    <t>SG13</t>
  </si>
  <si>
    <t>Frans Vogels</t>
  </si>
  <si>
    <t>Frans v. Nistelrooy</t>
  </si>
  <si>
    <t>C19</t>
  </si>
  <si>
    <t>Francois v Hirtum</t>
  </si>
  <si>
    <t>Erwin d. Vries</t>
  </si>
  <si>
    <t>Dirk Ploegmakers</t>
  </si>
  <si>
    <t>Dirk Geenen</t>
  </si>
  <si>
    <t>JK4</t>
  </si>
  <si>
    <t>David v. Schijndel</t>
  </si>
  <si>
    <t>Dave Bijveld</t>
  </si>
  <si>
    <t>Corry v. Crey</t>
  </si>
  <si>
    <t>C28</t>
  </si>
  <si>
    <t>Corné v. Oss</t>
  </si>
  <si>
    <t>Connie v/d Dussen</t>
  </si>
  <si>
    <t>Charles Tielemans</t>
  </si>
  <si>
    <t>Cees v/d Doelen</t>
  </si>
  <si>
    <t>Carlo Cornelissen</t>
  </si>
  <si>
    <t>C32</t>
  </si>
  <si>
    <t>Bert v/d Wetering</t>
  </si>
  <si>
    <t>Bert v/d Loop</t>
  </si>
  <si>
    <t>Bert Hoefnagels</t>
  </si>
  <si>
    <t>Ben v.d. Zanden</t>
  </si>
  <si>
    <t>BG35</t>
  </si>
  <si>
    <t>Bart v Boxtel</t>
  </si>
  <si>
    <t>Bart Langenhuizen</t>
  </si>
  <si>
    <t>BG2</t>
  </si>
  <si>
    <t>Arie steenbakkers</t>
  </si>
  <si>
    <t>Antoinette Vorstenbosch</t>
  </si>
  <si>
    <t>Antoine v/d Schoot</t>
  </si>
  <si>
    <t>Ans Brands</t>
  </si>
  <si>
    <t>Albert van Orsouw</t>
  </si>
  <si>
    <t>Agaath Zegers</t>
  </si>
  <si>
    <t xml:space="preserve">S2 </t>
  </si>
  <si>
    <t>Adriaan v. Wanrooij</t>
  </si>
  <si>
    <t>Ad v.d. Boom</t>
  </si>
  <si>
    <t>Ad v Creij</t>
  </si>
  <si>
    <t>Ad v Asseldonk</t>
  </si>
  <si>
    <t>Ad Schuurmans</t>
  </si>
  <si>
    <t>Ad Hurkens</t>
  </si>
  <si>
    <t>een gedeelde ….plaats</t>
  </si>
  <si>
    <r>
      <t xml:space="preserve">De letter </t>
    </r>
    <r>
      <rPr>
        <sz val="10"/>
        <color indexed="12"/>
        <rFont val="Arial"/>
        <family val="2"/>
      </rPr>
      <t>G</t>
    </r>
    <r>
      <rPr>
        <sz val="10"/>
        <rFont val="Arial"/>
        <family val="0"/>
      </rPr>
      <t xml:space="preserve"> achter de klasse aanduiding wil zeggen: </t>
    </r>
  </si>
  <si>
    <r>
      <t xml:space="preserve">S  </t>
    </r>
    <r>
      <rPr>
        <sz val="10"/>
        <rFont val="Arial"/>
        <family val="2"/>
      </rPr>
      <t xml:space="preserve"> = 60+ Klasse</t>
    </r>
  </si>
  <si>
    <r>
      <t xml:space="preserve">JG </t>
    </r>
    <r>
      <rPr>
        <sz val="10"/>
        <rFont val="Arial"/>
        <family val="0"/>
      </rPr>
      <t>= JEUGD KLASSE 14+15 jaar</t>
    </r>
  </si>
  <si>
    <r>
      <t xml:space="preserve">JK </t>
    </r>
    <r>
      <rPr>
        <sz val="10"/>
        <rFont val="Arial"/>
        <family val="0"/>
      </rPr>
      <t>= JEUGD KLASSE 12+13 jaar</t>
    </r>
  </si>
  <si>
    <t>waren om te splitsen in  2 jeugd klasse)</t>
  </si>
  <si>
    <t xml:space="preserve">(in de jaren dat er te weinig deelnemers </t>
  </si>
  <si>
    <r>
      <t>J</t>
    </r>
    <r>
      <rPr>
        <sz val="10"/>
        <rFont val="Arial"/>
        <family val="0"/>
      </rPr>
      <t xml:space="preserve">   = JEUGD KLASSE </t>
    </r>
  </si>
  <si>
    <r>
      <t>D</t>
    </r>
    <r>
      <rPr>
        <sz val="10"/>
        <rFont val="Arial"/>
        <family val="0"/>
      </rPr>
      <t xml:space="preserve">  = DAMES KLASSE</t>
    </r>
  </si>
  <si>
    <r>
      <t xml:space="preserve">B </t>
    </r>
    <r>
      <rPr>
        <sz val="10"/>
        <rFont val="Arial"/>
        <family val="0"/>
      </rPr>
      <t xml:space="preserve"> = B KLASSE</t>
    </r>
  </si>
  <si>
    <r>
      <t xml:space="preserve">A </t>
    </r>
    <r>
      <rPr>
        <sz val="10"/>
        <rFont val="Arial"/>
        <family val="0"/>
      </rPr>
      <t xml:space="preserve"> = A KLASSE</t>
    </r>
  </si>
  <si>
    <t>de klasse aan waarin men schiet.</t>
  </si>
  <si>
    <r>
      <t xml:space="preserve">De in </t>
    </r>
    <r>
      <rPr>
        <sz val="10"/>
        <color indexed="12"/>
        <rFont val="Arial"/>
        <family val="2"/>
      </rPr>
      <t>BLAUW</t>
    </r>
    <r>
      <rPr>
        <sz val="10"/>
        <rFont val="Arial"/>
        <family val="0"/>
      </rPr>
      <t xml:space="preserve"> weergegeven cijfers geven </t>
    </r>
  </si>
  <si>
    <t>het aantal beurten dat geteld is voor de competitie.</t>
  </si>
  <si>
    <r>
      <t xml:space="preserve">De in </t>
    </r>
    <r>
      <rPr>
        <sz val="10"/>
        <color indexed="10"/>
        <rFont val="Arial"/>
        <family val="2"/>
      </rPr>
      <t>ROOD</t>
    </r>
    <r>
      <rPr>
        <sz val="10"/>
        <rFont val="Arial"/>
        <family val="0"/>
      </rPr>
      <t xml:space="preserve">   weergegeven cijfers staan voor</t>
    </r>
  </si>
  <si>
    <t>Jorick Laros</t>
  </si>
  <si>
    <t>Febo Huisman</t>
  </si>
  <si>
    <t>Uden</t>
  </si>
  <si>
    <t>Pim van Breugel</t>
  </si>
  <si>
    <t>Martijn Pereboom</t>
  </si>
  <si>
    <t>Henk van de Rijdt</t>
  </si>
  <si>
    <t>Sint Barbara en St. Lucia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</si>
</sst>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d/m"/>
    <numFmt numFmtId="190" formatCode="0.0"/>
    <numFmt numFmtId="191" formatCode="m/d/yyyy"/>
    <numFmt numFmtId="192" formatCode="mmm/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€-2]\ #.##000_);[Red]\([$€-2]\ #.##000\)"/>
  </numFmts>
  <fonts count="68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Times New Roman"/>
      <family val="1"/>
    </font>
    <font>
      <sz val="11"/>
      <name val="Calibri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8"/>
      <name val="Courier"/>
      <family val="3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00008B"/>
      <name val="Courier"/>
      <family val="3"/>
    </font>
    <font>
      <sz val="10"/>
      <color theme="0"/>
      <name val="Arial"/>
      <family val="2"/>
    </font>
    <font>
      <sz val="10"/>
      <color rgb="FF0000FF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thick"/>
      <bottom style="hair"/>
    </border>
    <border>
      <left>
        <color indexed="63"/>
      </left>
      <right style="medium"/>
      <top style="thick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thick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>
        <color indexed="8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0" fontId="0" fillId="0" borderId="0" xfId="0" applyAlignment="1">
      <alignment/>
    </xf>
    <xf numFmtId="1" fontId="14" fillId="0" borderId="16" xfId="0" applyNumberFormat="1" applyFont="1" applyFill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1" fontId="13" fillId="0" borderId="14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12" fillId="33" borderId="19" xfId="0" applyNumberFormat="1" applyFont="1" applyFill="1" applyBorder="1" applyAlignment="1">
      <alignment horizontal="center"/>
    </xf>
    <xf numFmtId="1" fontId="14" fillId="0" borderId="20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89" fontId="0" fillId="0" borderId="22" xfId="0" applyNumberFormat="1" applyFont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1" fontId="0" fillId="0" borderId="21" xfId="0" applyNumberFormat="1" applyBorder="1" applyAlignment="1">
      <alignment/>
    </xf>
    <xf numFmtId="0" fontId="3" fillId="0" borderId="26" xfId="0" applyFont="1" applyBorder="1" applyAlignment="1">
      <alignment/>
    </xf>
    <xf numFmtId="189" fontId="0" fillId="0" borderId="29" xfId="0" applyNumberFormat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1" fontId="7" fillId="0" borderId="22" xfId="0" applyNumberFormat="1" applyFont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90" fontId="0" fillId="0" borderId="0" xfId="0" applyNumberFormat="1" applyBorder="1" applyAlignment="1">
      <alignment/>
    </xf>
    <xf numFmtId="1" fontId="6" fillId="0" borderId="33" xfId="0" applyNumberFormat="1" applyFont="1" applyBorder="1" applyAlignment="1">
      <alignment horizontal="center"/>
    </xf>
    <xf numFmtId="1" fontId="12" fillId="0" borderId="31" xfId="0" applyNumberFormat="1" applyFont="1" applyFill="1" applyBorder="1" applyAlignment="1">
      <alignment horizontal="center"/>
    </xf>
    <xf numFmtId="1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18" fillId="0" borderId="0" xfId="53" applyFont="1" applyBorder="1" applyAlignment="1">
      <alignment/>
    </xf>
    <xf numFmtId="190" fontId="18" fillId="0" borderId="0" xfId="0" applyNumberFormat="1" applyFont="1" applyFill="1" applyBorder="1" applyAlignment="1">
      <alignment/>
    </xf>
    <xf numFmtId="0" fontId="18" fillId="0" borderId="0" xfId="83" applyNumberFormat="1" applyFont="1" applyBorder="1" applyAlignment="1">
      <alignment horizontal="left"/>
    </xf>
    <xf numFmtId="0" fontId="18" fillId="0" borderId="0" xfId="83" applyNumberFormat="1" applyFont="1" applyBorder="1" applyAlignment="1">
      <alignment/>
    </xf>
    <xf numFmtId="190" fontId="18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185" fontId="18" fillId="0" borderId="0" xfId="78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90" fontId="18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8" fillId="0" borderId="0" xfId="0" applyNumberFormat="1" applyFont="1" applyAlignment="1">
      <alignment horizontal="left"/>
    </xf>
    <xf numFmtId="1" fontId="18" fillId="0" borderId="21" xfId="0" applyNumberFormat="1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18" fillId="0" borderId="39" xfId="0" applyNumberFormat="1" applyFont="1" applyBorder="1" applyAlignment="1">
      <alignment horizontal="center"/>
    </xf>
    <xf numFmtId="1" fontId="18" fillId="0" borderId="40" xfId="0" applyNumberFormat="1" applyFont="1" applyBorder="1" applyAlignment="1">
      <alignment horizontal="center"/>
    </xf>
    <xf numFmtId="1" fontId="18" fillId="0" borderId="34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1" fontId="0" fillId="0" borderId="2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190" fontId="14" fillId="0" borderId="16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/>
    </xf>
    <xf numFmtId="1" fontId="6" fillId="0" borderId="41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38" xfId="0" applyBorder="1" applyAlignment="1">
      <alignment horizontal="center"/>
    </xf>
    <xf numFmtId="1" fontId="0" fillId="0" borderId="43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 horizontal="center"/>
    </xf>
    <xf numFmtId="1" fontId="0" fillId="0" borderId="44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0" fontId="0" fillId="0" borderId="27" xfId="0" applyBorder="1" applyAlignment="1">
      <alignment/>
    </xf>
    <xf numFmtId="1" fontId="0" fillId="0" borderId="31" xfId="0" applyNumberFormat="1" applyBorder="1" applyAlignment="1">
      <alignment horizontal="center"/>
    </xf>
    <xf numFmtId="1" fontId="18" fillId="0" borderId="43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" fontId="18" fillId="0" borderId="44" xfId="0" applyNumberFormat="1" applyFont="1" applyBorder="1" applyAlignment="1">
      <alignment horizontal="center"/>
    </xf>
    <xf numFmtId="1" fontId="18" fillId="0" borderId="45" xfId="0" applyNumberFormat="1" applyFont="1" applyBorder="1" applyAlignment="1">
      <alignment horizontal="center"/>
    </xf>
    <xf numFmtId="1" fontId="18" fillId="0" borderId="46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" fontId="18" fillId="0" borderId="35" xfId="0" applyNumberFormat="1" applyFont="1" applyBorder="1" applyAlignment="1">
      <alignment horizontal="center"/>
    </xf>
    <xf numFmtId="1" fontId="18" fillId="0" borderId="36" xfId="0" applyNumberFormat="1" applyFont="1" applyBorder="1" applyAlignment="1">
      <alignment horizontal="center"/>
    </xf>
    <xf numFmtId="1" fontId="18" fillId="0" borderId="37" xfId="0" applyNumberFormat="1" applyFont="1" applyBorder="1" applyAlignment="1">
      <alignment horizontal="center"/>
    </xf>
    <xf numFmtId="1" fontId="0" fillId="0" borderId="26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37" xfId="0" applyNumberFormat="1" applyBorder="1" applyAlignment="1">
      <alignment/>
    </xf>
    <xf numFmtId="0" fontId="0" fillId="0" borderId="4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0" fillId="0" borderId="48" xfId="0" applyNumberFormat="1" applyFont="1" applyFill="1" applyBorder="1" applyAlignment="1">
      <alignment horizontal="center"/>
    </xf>
    <xf numFmtId="0" fontId="18" fillId="0" borderId="14" xfId="0" applyFont="1" applyBorder="1" applyAlignment="1">
      <alignment/>
    </xf>
    <xf numFmtId="190" fontId="18" fillId="0" borderId="14" xfId="0" applyNumberFormat="1" applyFont="1" applyFill="1" applyBorder="1" applyAlignment="1">
      <alignment/>
    </xf>
    <xf numFmtId="0" fontId="21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36" xfId="0" applyFont="1" applyFill="1" applyBorder="1" applyAlignment="1">
      <alignment horizontal="center" vertical="center"/>
    </xf>
    <xf numFmtId="1" fontId="12" fillId="33" borderId="48" xfId="0" applyNumberFormat="1" applyFont="1" applyFill="1" applyBorder="1" applyAlignment="1">
      <alignment horizontal="center"/>
    </xf>
    <xf numFmtId="1" fontId="12" fillId="33" borderId="16" xfId="0" applyNumberFormat="1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189" fontId="0" fillId="0" borderId="37" xfId="0" applyNumberForma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23" fillId="0" borderId="49" xfId="0" applyFont="1" applyBorder="1" applyAlignment="1">
      <alignment/>
    </xf>
    <xf numFmtId="0" fontId="0" fillId="0" borderId="26" xfId="53" applyFont="1" applyBorder="1" applyAlignment="1">
      <alignment horizontal="center"/>
    </xf>
    <xf numFmtId="0" fontId="0" fillId="0" borderId="14" xfId="53" applyFont="1" applyBorder="1" applyAlignment="1">
      <alignment horizontal="center"/>
    </xf>
    <xf numFmtId="0" fontId="0" fillId="0" borderId="27" xfId="53" applyFont="1" applyBorder="1" applyAlignment="1">
      <alignment horizontal="center"/>
    </xf>
    <xf numFmtId="190" fontId="0" fillId="0" borderId="36" xfId="0" applyNumberFormat="1" applyBorder="1" applyAlignment="1">
      <alignment horizontal="center"/>
    </xf>
    <xf numFmtId="190" fontId="0" fillId="0" borderId="35" xfId="0" applyNumberFormat="1" applyBorder="1" applyAlignment="1">
      <alignment horizontal="center"/>
    </xf>
    <xf numFmtId="190" fontId="0" fillId="0" borderId="37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18" fillId="0" borderId="0" xfId="74" applyFont="1" applyFill="1" applyBorder="1" applyAlignment="1">
      <alignment horizontal="left"/>
      <protection/>
    </xf>
    <xf numFmtId="0" fontId="18" fillId="0" borderId="0" xfId="0" applyFont="1" applyFill="1" applyBorder="1" applyAlignment="1">
      <alignment/>
    </xf>
    <xf numFmtId="190" fontId="18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Alignment="1">
      <alignment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6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14" fillId="0" borderId="5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14" fillId="0" borderId="36" xfId="0" applyNumberFormat="1" applyFont="1" applyBorder="1" applyAlignment="1">
      <alignment horizontal="center"/>
    </xf>
    <xf numFmtId="1" fontId="14" fillId="0" borderId="19" xfId="0" applyNumberFormat="1" applyFont="1" applyFill="1" applyBorder="1" applyAlignment="1">
      <alignment horizontal="center"/>
    </xf>
    <xf numFmtId="190" fontId="14" fillId="0" borderId="19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1" fontId="0" fillId="0" borderId="51" xfId="0" applyNumberFormat="1" applyFont="1" applyFill="1" applyBorder="1" applyAlignment="1">
      <alignment horizontal="center"/>
    </xf>
    <xf numFmtId="1" fontId="14" fillId="0" borderId="52" xfId="0" applyNumberFormat="1" applyFont="1" applyFill="1" applyBorder="1" applyAlignment="1">
      <alignment horizontal="center"/>
    </xf>
    <xf numFmtId="190" fontId="14" fillId="0" borderId="52" xfId="0" applyNumberFormat="1" applyFont="1" applyFill="1" applyBorder="1" applyAlignment="1">
      <alignment horizontal="center"/>
    </xf>
    <xf numFmtId="1" fontId="0" fillId="0" borderId="53" xfId="0" applyNumberFormat="1" applyFont="1" applyFill="1" applyBorder="1" applyAlignment="1">
      <alignment horizontal="center"/>
    </xf>
    <xf numFmtId="0" fontId="0" fillId="0" borderId="35" xfId="53" applyFont="1" applyBorder="1" applyAlignment="1">
      <alignment horizontal="center"/>
    </xf>
    <xf numFmtId="0" fontId="0" fillId="0" borderId="36" xfId="53" applyFont="1" applyBorder="1" applyAlignment="1">
      <alignment horizontal="center"/>
    </xf>
    <xf numFmtId="0" fontId="0" fillId="0" borderId="37" xfId="53" applyFon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2" fontId="0" fillId="0" borderId="31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18" fillId="0" borderId="38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18" fillId="0" borderId="3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0" fontId="63" fillId="0" borderId="0" xfId="0" applyFont="1" applyAlignment="1">
      <alignment/>
    </xf>
    <xf numFmtId="1" fontId="25" fillId="0" borderId="0" xfId="0" applyNumberFormat="1" applyFont="1" applyAlignment="1">
      <alignment horizontal="left"/>
    </xf>
    <xf numFmtId="2" fontId="64" fillId="0" borderId="0" xfId="0" applyNumberFormat="1" applyFont="1" applyAlignment="1">
      <alignment horizontal="left"/>
    </xf>
    <xf numFmtId="0" fontId="18" fillId="0" borderId="0" xfId="54" applyFont="1" applyBorder="1" applyAlignment="1">
      <alignment/>
    </xf>
    <xf numFmtId="190" fontId="18" fillId="0" borderId="0" xfId="67" applyNumberFormat="1" applyFont="1" applyFill="1" applyBorder="1">
      <alignment/>
      <protection/>
    </xf>
    <xf numFmtId="0" fontId="18" fillId="0" borderId="0" xfId="84" applyNumberFormat="1" applyFont="1" applyBorder="1" applyAlignment="1">
      <alignment/>
    </xf>
    <xf numFmtId="0" fontId="18" fillId="0" borderId="0" xfId="84" applyNumberFormat="1" applyFont="1" applyBorder="1" applyAlignment="1">
      <alignment horizontal="left"/>
    </xf>
    <xf numFmtId="0" fontId="18" fillId="0" borderId="0" xfId="68" applyFont="1" applyBorder="1">
      <alignment/>
      <protection/>
    </xf>
    <xf numFmtId="0" fontId="18" fillId="0" borderId="0" xfId="67" applyFont="1" applyBorder="1">
      <alignment/>
      <protection/>
    </xf>
    <xf numFmtId="0" fontId="18" fillId="0" borderId="0" xfId="69" applyFont="1" applyBorder="1">
      <alignment/>
      <protection/>
    </xf>
    <xf numFmtId="0" fontId="18" fillId="0" borderId="0" xfId="67" applyNumberFormat="1" applyFont="1" applyFill="1" applyBorder="1" applyAlignment="1" applyProtection="1">
      <alignment/>
      <protection/>
    </xf>
    <xf numFmtId="9" fontId="18" fillId="0" borderId="0" xfId="64" applyFont="1" applyBorder="1" applyAlignment="1">
      <alignment/>
    </xf>
    <xf numFmtId="190" fontId="18" fillId="0" borderId="0" xfId="68" applyNumberFormat="1" applyFont="1" applyFill="1" applyBorder="1">
      <alignment/>
      <protection/>
    </xf>
    <xf numFmtId="9" fontId="18" fillId="0" borderId="0" xfId="63" applyFont="1" applyBorder="1" applyAlignment="1">
      <alignment/>
    </xf>
    <xf numFmtId="0" fontId="18" fillId="0" borderId="0" xfId="64" applyNumberFormat="1" applyFont="1" applyFill="1" applyBorder="1" applyAlignment="1">
      <alignment/>
    </xf>
    <xf numFmtId="9" fontId="18" fillId="0" borderId="0" xfId="65" applyFont="1" applyBorder="1" applyAlignment="1">
      <alignment/>
    </xf>
    <xf numFmtId="0" fontId="0" fillId="0" borderId="0" xfId="67">
      <alignment/>
      <protection/>
    </xf>
    <xf numFmtId="0" fontId="65" fillId="0" borderId="0" xfId="67" applyFont="1">
      <alignment/>
      <protection/>
    </xf>
    <xf numFmtId="0" fontId="20" fillId="0" borderId="0" xfId="67" applyFont="1">
      <alignment/>
      <protection/>
    </xf>
    <xf numFmtId="0" fontId="7" fillId="0" borderId="0" xfId="67" applyFont="1">
      <alignment/>
      <protection/>
    </xf>
    <xf numFmtId="0" fontId="0" fillId="0" borderId="0" xfId="67" applyAlignment="1">
      <alignment horizontal="center"/>
      <protection/>
    </xf>
    <xf numFmtId="0" fontId="26" fillId="0" borderId="0" xfId="67" applyFont="1">
      <alignment/>
      <protection/>
    </xf>
    <xf numFmtId="0" fontId="0" fillId="0" borderId="0" xfId="67" applyBorder="1">
      <alignment/>
      <protection/>
    </xf>
    <xf numFmtId="0" fontId="0" fillId="0" borderId="54" xfId="67" applyBorder="1">
      <alignment/>
      <protection/>
    </xf>
    <xf numFmtId="0" fontId="65" fillId="0" borderId="54" xfId="67" applyFont="1" applyBorder="1">
      <alignment/>
      <protection/>
    </xf>
    <xf numFmtId="0" fontId="0" fillId="0" borderId="54" xfId="67" applyFont="1" applyBorder="1">
      <alignment/>
      <protection/>
    </xf>
    <xf numFmtId="0" fontId="0" fillId="0" borderId="0" xfId="67" applyFont="1" applyAlignment="1">
      <alignment horizontal="center"/>
      <protection/>
    </xf>
    <xf numFmtId="0" fontId="12" fillId="0" borderId="54" xfId="67" applyFont="1" applyBorder="1">
      <alignment/>
      <protection/>
    </xf>
    <xf numFmtId="0" fontId="0" fillId="0" borderId="54" xfId="67" applyFill="1" applyBorder="1" applyAlignment="1">
      <alignment horizontal="center"/>
      <protection/>
    </xf>
    <xf numFmtId="0" fontId="0" fillId="0" borderId="0" xfId="67" applyFill="1" applyBorder="1" applyAlignment="1">
      <alignment horizontal="center"/>
      <protection/>
    </xf>
    <xf numFmtId="0" fontId="0" fillId="0" borderId="54" xfId="67" applyBorder="1" applyAlignment="1">
      <alignment horizontal="center"/>
      <protection/>
    </xf>
    <xf numFmtId="0" fontId="0" fillId="0" borderId="0" xfId="67" applyBorder="1" applyAlignment="1">
      <alignment horizontal="center"/>
      <protection/>
    </xf>
    <xf numFmtId="0" fontId="0" fillId="0" borderId="55" xfId="67" applyBorder="1" applyAlignment="1">
      <alignment horizontal="center"/>
      <protection/>
    </xf>
    <xf numFmtId="0" fontId="18" fillId="0" borderId="0" xfId="67" applyFont="1">
      <alignment/>
      <protection/>
    </xf>
    <xf numFmtId="0" fontId="0" fillId="0" borderId="0" xfId="67" applyFill="1" applyBorder="1">
      <alignment/>
      <protection/>
    </xf>
    <xf numFmtId="0" fontId="0" fillId="0" borderId="0" xfId="67" applyFont="1">
      <alignment/>
      <protection/>
    </xf>
    <xf numFmtId="0" fontId="12" fillId="0" borderId="0" xfId="67" applyFont="1">
      <alignment/>
      <protection/>
    </xf>
    <xf numFmtId="0" fontId="18" fillId="0" borderId="0" xfId="81" applyNumberFormat="1" applyFont="1" applyFill="1" applyBorder="1" applyAlignment="1">
      <alignment/>
    </xf>
    <xf numFmtId="0" fontId="66" fillId="0" borderId="54" xfId="67" applyFont="1" applyBorder="1">
      <alignment/>
      <protection/>
    </xf>
    <xf numFmtId="0" fontId="67" fillId="0" borderId="54" xfId="67" applyFont="1" applyBorder="1">
      <alignment/>
      <protection/>
    </xf>
    <xf numFmtId="0" fontId="67" fillId="0" borderId="0" xfId="67" applyFont="1">
      <alignment/>
      <protection/>
    </xf>
    <xf numFmtId="0" fontId="7" fillId="0" borderId="54" xfId="67" applyFont="1" applyBorder="1">
      <alignment/>
      <protection/>
    </xf>
    <xf numFmtId="0" fontId="20" fillId="0" borderId="54" xfId="67" applyFont="1" applyBorder="1">
      <alignment/>
      <protection/>
    </xf>
    <xf numFmtId="0" fontId="26" fillId="0" borderId="54" xfId="67" applyFont="1" applyBorder="1">
      <alignment/>
      <protection/>
    </xf>
    <xf numFmtId="0" fontId="20" fillId="0" borderId="54" xfId="67" applyFont="1" applyBorder="1" applyAlignment="1">
      <alignment horizontal="center"/>
      <protection/>
    </xf>
    <xf numFmtId="0" fontId="20" fillId="0" borderId="0" xfId="67" applyFont="1" applyAlignment="1">
      <alignment horizontal="center"/>
      <protection/>
    </xf>
    <xf numFmtId="0" fontId="0" fillId="0" borderId="56" xfId="67" applyBorder="1" applyAlignment="1">
      <alignment horizontal="center"/>
      <protection/>
    </xf>
    <xf numFmtId="0" fontId="18" fillId="0" borderId="57" xfId="81" applyNumberFormat="1" applyFont="1" applyBorder="1" applyAlignment="1">
      <alignment/>
    </xf>
    <xf numFmtId="0" fontId="18" fillId="0" borderId="0" xfId="81" applyNumberFormat="1" applyFont="1" applyBorder="1" applyAlignment="1">
      <alignment/>
    </xf>
    <xf numFmtId="0" fontId="7" fillId="0" borderId="54" xfId="67" applyFont="1" applyBorder="1" applyAlignment="1">
      <alignment horizontal="center"/>
      <protection/>
    </xf>
    <xf numFmtId="0" fontId="7" fillId="0" borderId="56" xfId="67" applyFont="1" applyBorder="1" applyAlignment="1">
      <alignment horizontal="center"/>
      <protection/>
    </xf>
    <xf numFmtId="0" fontId="18" fillId="0" borderId="57" xfId="63" applyNumberFormat="1" applyFont="1" applyBorder="1" applyAlignment="1">
      <alignment/>
    </xf>
    <xf numFmtId="0" fontId="18" fillId="0" borderId="0" xfId="63" applyNumberFormat="1" applyFont="1" applyBorder="1" applyAlignment="1">
      <alignment/>
    </xf>
    <xf numFmtId="0" fontId="18" fillId="0" borderId="0" xfId="63" applyNumberFormat="1" applyFont="1" applyFill="1" applyBorder="1" applyAlignment="1">
      <alignment/>
    </xf>
    <xf numFmtId="0" fontId="20" fillId="0" borderId="54" xfId="67" applyFont="1" applyFill="1" applyBorder="1" applyAlignment="1">
      <alignment horizontal="center"/>
      <protection/>
    </xf>
    <xf numFmtId="0" fontId="7" fillId="0" borderId="54" xfId="67" applyFont="1" applyFill="1" applyBorder="1" applyAlignment="1">
      <alignment horizontal="center"/>
      <protection/>
    </xf>
    <xf numFmtId="0" fontId="18" fillId="0" borderId="58" xfId="63" applyNumberFormat="1" applyFont="1" applyBorder="1" applyAlignment="1">
      <alignment/>
    </xf>
    <xf numFmtId="0" fontId="18" fillId="0" borderId="58" xfId="81" applyNumberFormat="1" applyFont="1" applyBorder="1" applyAlignment="1">
      <alignment/>
    </xf>
    <xf numFmtId="185" fontId="18" fillId="0" borderId="0" xfId="81" applyFont="1" applyBorder="1" applyAlignment="1">
      <alignment/>
    </xf>
    <xf numFmtId="185" fontId="18" fillId="0" borderId="0" xfId="81" applyFont="1" applyBorder="1" applyAlignment="1">
      <alignment/>
    </xf>
    <xf numFmtId="0" fontId="20" fillId="0" borderId="0" xfId="67" applyFont="1" applyFill="1" applyBorder="1">
      <alignment/>
      <protection/>
    </xf>
    <xf numFmtId="0" fontId="0" fillId="0" borderId="0" xfId="67" applyAlignment="1">
      <alignment horizontal="left"/>
      <protection/>
    </xf>
    <xf numFmtId="0" fontId="12" fillId="0" borderId="0" xfId="67" applyFont="1" applyBorder="1">
      <alignment/>
      <protection/>
    </xf>
    <xf numFmtId="0" fontId="12" fillId="0" borderId="0" xfId="67" applyFont="1" applyFill="1" applyBorder="1">
      <alignment/>
      <protection/>
    </xf>
    <xf numFmtId="0" fontId="20" fillId="0" borderId="0" xfId="67" applyFont="1" applyBorder="1">
      <alignment/>
      <protection/>
    </xf>
    <xf numFmtId="9" fontId="18" fillId="0" borderId="0" xfId="62" applyFont="1" applyBorder="1" applyAlignment="1">
      <alignment/>
    </xf>
    <xf numFmtId="0" fontId="18" fillId="0" borderId="26" xfId="54" applyFont="1" applyBorder="1" applyAlignment="1">
      <alignment/>
    </xf>
    <xf numFmtId="0" fontId="18" fillId="0" borderId="38" xfId="54" applyFont="1" applyBorder="1" applyAlignment="1">
      <alignment/>
    </xf>
    <xf numFmtId="0" fontId="18" fillId="0" borderId="14" xfId="54" applyFont="1" applyBorder="1" applyAlignment="1">
      <alignment/>
    </xf>
    <xf numFmtId="9" fontId="18" fillId="0" borderId="14" xfId="62" applyFont="1" applyBorder="1" applyAlignment="1">
      <alignment/>
    </xf>
    <xf numFmtId="0" fontId="18" fillId="0" borderId="14" xfId="84" applyNumberFormat="1" applyFont="1" applyBorder="1" applyAlignment="1">
      <alignment/>
    </xf>
    <xf numFmtId="0" fontId="18" fillId="0" borderId="0" xfId="84" applyNumberFormat="1" applyFont="1" applyBorder="1" applyAlignment="1">
      <alignment/>
    </xf>
    <xf numFmtId="14" fontId="5" fillId="0" borderId="35" xfId="0" applyNumberFormat="1" applyFont="1" applyBorder="1" applyAlignment="1">
      <alignment horizontal="center" vertical="center"/>
    </xf>
    <xf numFmtId="14" fontId="0" fillId="0" borderId="59" xfId="0" applyNumberForma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14" fontId="0" fillId="0" borderId="36" xfId="0" applyNumberForma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49" xfId="0" applyFont="1" applyBorder="1" applyAlignment="1">
      <alignment/>
    </xf>
    <xf numFmtId="0" fontId="0" fillId="34" borderId="35" xfId="0" applyFont="1" applyFill="1" applyBorder="1" applyAlignment="1">
      <alignment horizontal="center" wrapText="1"/>
    </xf>
    <xf numFmtId="0" fontId="0" fillId="34" borderId="36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42" xfId="0" applyBorder="1" applyAlignment="1">
      <alignment horizontal="right"/>
    </xf>
    <xf numFmtId="190" fontId="0" fillId="0" borderId="0" xfId="0" applyNumberFormat="1" applyBorder="1" applyAlignment="1">
      <alignment horizontal="right"/>
    </xf>
    <xf numFmtId="0" fontId="17" fillId="0" borderId="31" xfId="0" applyFont="1" applyBorder="1" applyAlignment="1">
      <alignment horizontal="center" vertical="center"/>
    </xf>
    <xf numFmtId="14" fontId="11" fillId="0" borderId="40" xfId="0" applyNumberFormat="1" applyFont="1" applyBorder="1" applyAlignment="1">
      <alignment horizontal="center" vertical="center"/>
    </xf>
    <xf numFmtId="14" fontId="0" fillId="0" borderId="62" xfId="0" applyNumberForma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right"/>
    </xf>
    <xf numFmtId="190" fontId="0" fillId="0" borderId="14" xfId="0" applyNumberFormat="1" applyBorder="1" applyAlignment="1">
      <alignment horizontal="right"/>
    </xf>
    <xf numFmtId="14" fontId="0" fillId="0" borderId="34" xfId="0" applyNumberFormat="1" applyBorder="1" applyAlignment="1">
      <alignment horizontal="center" vertical="center"/>
    </xf>
    <xf numFmtId="0" fontId="23" fillId="0" borderId="61" xfId="0" applyFont="1" applyBorder="1" applyAlignment="1">
      <alignment vertical="center"/>
    </xf>
    <xf numFmtId="0" fontId="23" fillId="0" borderId="61" xfId="0" applyFont="1" applyBorder="1" applyAlignment="1">
      <alignment/>
    </xf>
    <xf numFmtId="0" fontId="0" fillId="34" borderId="37" xfId="0" applyFont="1" applyFill="1" applyBorder="1" applyAlignment="1">
      <alignment horizontal="center" wrapText="1"/>
    </xf>
    <xf numFmtId="0" fontId="0" fillId="0" borderId="63" xfId="0" applyBorder="1" applyAlignment="1">
      <alignment vertical="center"/>
    </xf>
    <xf numFmtId="0" fontId="0" fillId="0" borderId="49" xfId="0" applyBorder="1" applyAlignment="1">
      <alignment/>
    </xf>
    <xf numFmtId="0" fontId="0" fillId="0" borderId="64" xfId="0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8" fillId="0" borderId="65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vertical="center"/>
    </xf>
    <xf numFmtId="0" fontId="17" fillId="0" borderId="44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vertical="center"/>
    </xf>
    <xf numFmtId="0" fontId="0" fillId="0" borderId="0" xfId="67" applyAlignment="1">
      <alignment horizontal="lef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" xfId="53"/>
    <cellStyle name="Normal 2" xfId="54"/>
    <cellStyle name="Normal 3" xfId="55"/>
    <cellStyle name="Normal 4" xfId="56"/>
    <cellStyle name="Normal 5" xfId="57"/>
    <cellStyle name="Normal 7" xfId="58"/>
    <cellStyle name="Notitie" xfId="59"/>
    <cellStyle name="Ongeldig" xfId="60"/>
    <cellStyle name="Percent" xfId="61"/>
    <cellStyle name="Procent 2" xfId="62"/>
    <cellStyle name="Procent 2 2" xfId="63"/>
    <cellStyle name="Procent 3" xfId="64"/>
    <cellStyle name="Procent 4" xfId="65"/>
    <cellStyle name="Procent 5" xfId="66"/>
    <cellStyle name="Standaard 2 2" xfId="67"/>
    <cellStyle name="Standaard 3" xfId="68"/>
    <cellStyle name="Standaard 4" xfId="69"/>
    <cellStyle name="Standaard 5" xfId="70"/>
    <cellStyle name="Standaard 6" xfId="71"/>
    <cellStyle name="Standaard 7" xfId="72"/>
    <cellStyle name="Standaard 8" xfId="73"/>
    <cellStyle name="Standaard_Blad1" xfId="74"/>
    <cellStyle name="Titel" xfId="75"/>
    <cellStyle name="Totaal" xfId="76"/>
    <cellStyle name="Uitvoer" xfId="77"/>
    <cellStyle name="Currency" xfId="78"/>
    <cellStyle name="Currency [0]" xfId="79"/>
    <cellStyle name="Valuta 2" xfId="80"/>
    <cellStyle name="Valuta 3" xfId="81"/>
    <cellStyle name="Valuta 8" xfId="82"/>
    <cellStyle name="Valuta_Blad1" xfId="83"/>
    <cellStyle name="Valuta_Blad1 2" xfId="84"/>
    <cellStyle name="Verklarende tekst" xfId="85"/>
    <cellStyle name="Waarschuwingstekst" xfId="86"/>
  </cellStyles>
  <dxfs count="1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9"/>
  <sheetViews>
    <sheetView tabSelected="1" zoomScale="75" zoomScaleNormal="75" zoomScalePageLayoutView="0" workbookViewId="0" topLeftCell="A1">
      <selection activeCell="G2" sqref="G2"/>
    </sheetView>
  </sheetViews>
  <sheetFormatPr defaultColWidth="9.140625" defaultRowHeight="12.75"/>
  <cols>
    <col min="1" max="1" width="3.57421875" style="0" customWidth="1"/>
    <col min="2" max="2" width="28.7109375" style="0" customWidth="1"/>
    <col min="3" max="3" width="17.57421875" style="0" customWidth="1"/>
    <col min="4" max="6" width="6.28125" style="18" customWidth="1"/>
    <col min="7" max="7" width="9.8515625" style="0" customWidth="1"/>
    <col min="8" max="10" width="9.8515625" style="1" customWidth="1"/>
    <col min="11" max="11" width="9.8515625" style="0" customWidth="1"/>
    <col min="12" max="13" width="6.57421875" style="127" customWidth="1"/>
    <col min="14" max="14" width="3.57421875" style="0" hidden="1" customWidth="1"/>
    <col min="15" max="15" width="8.28125" style="0" customWidth="1"/>
  </cols>
  <sheetData>
    <row r="1" spans="1:15" ht="30" customHeight="1" thickBot="1">
      <c r="A1" s="41"/>
      <c r="B1" s="278" t="s">
        <v>0</v>
      </c>
      <c r="C1" s="279"/>
      <c r="D1" s="267" t="str">
        <f>Algemeen!S2</f>
        <v>Schietcompetitie Hoge Schuts 2011-2012</v>
      </c>
      <c r="E1" s="268"/>
      <c r="F1" s="268"/>
      <c r="G1" s="268"/>
      <c r="H1" s="268"/>
      <c r="I1" s="268"/>
      <c r="J1" s="268"/>
      <c r="K1" s="268"/>
      <c r="L1" s="268"/>
      <c r="M1" s="269"/>
      <c r="O1" s="270" t="s">
        <v>70</v>
      </c>
    </row>
    <row r="2" spans="1:15" ht="27.75" customHeight="1" thickBot="1">
      <c r="A2" s="7"/>
      <c r="B2" s="275" t="s">
        <v>10</v>
      </c>
      <c r="C2" s="275"/>
      <c r="D2" s="132" t="s">
        <v>1</v>
      </c>
      <c r="E2" s="2"/>
      <c r="F2" s="21" t="s">
        <v>1</v>
      </c>
      <c r="G2" s="24" t="str">
        <f>Algemeen!T5</f>
        <v>Veghel</v>
      </c>
      <c r="H2" s="24" t="str">
        <f>Algemeen!U5</f>
        <v>Nuland</v>
      </c>
      <c r="I2" s="24" t="str">
        <f>Algemeen!V5</f>
        <v>Oss</v>
      </c>
      <c r="J2" s="24" t="str">
        <f>Algemeen!W5</f>
        <v>Geffen</v>
      </c>
      <c r="K2" s="133" t="str">
        <f>Algemeen!X5</f>
        <v>Dinther</v>
      </c>
      <c r="L2" s="62"/>
      <c r="M2" s="61" t="s">
        <v>58</v>
      </c>
      <c r="O2" s="271"/>
    </row>
    <row r="3" spans="1:15" ht="12.75">
      <c r="A3" s="28"/>
      <c r="B3" s="280" t="s">
        <v>15</v>
      </c>
      <c r="C3" s="281"/>
      <c r="D3" s="75" t="s">
        <v>2</v>
      </c>
      <c r="E3" s="74" t="s">
        <v>3</v>
      </c>
      <c r="F3" s="22" t="s">
        <v>2</v>
      </c>
      <c r="G3" s="276">
        <f>Algemeen!T7</f>
        <v>40874</v>
      </c>
      <c r="H3" s="263">
        <f>Algemeen!U7</f>
        <v>40888</v>
      </c>
      <c r="I3" s="263">
        <f>Algemeen!V7</f>
        <v>40895</v>
      </c>
      <c r="J3" s="263">
        <f>Algemeen!W7</f>
        <v>40937</v>
      </c>
      <c r="K3" s="265">
        <f>Algemeen!X7</f>
        <v>40951</v>
      </c>
      <c r="L3" s="124" t="s">
        <v>56</v>
      </c>
      <c r="M3" s="62" t="s">
        <v>59</v>
      </c>
      <c r="O3" s="271"/>
    </row>
    <row r="4" spans="1:15" s="6" customFormat="1" ht="17.25" customHeight="1" thickBot="1">
      <c r="A4" s="29" t="s">
        <v>48</v>
      </c>
      <c r="B4" s="282"/>
      <c r="C4" s="282"/>
      <c r="D4" s="76" t="s">
        <v>4</v>
      </c>
      <c r="E4" s="4" t="s">
        <v>5</v>
      </c>
      <c r="F4" s="5" t="s">
        <v>6</v>
      </c>
      <c r="G4" s="277"/>
      <c r="H4" s="264"/>
      <c r="I4" s="264"/>
      <c r="J4" s="264"/>
      <c r="K4" s="266"/>
      <c r="L4" s="128" t="s">
        <v>57</v>
      </c>
      <c r="M4" s="134" t="s">
        <v>60</v>
      </c>
      <c r="O4" s="271"/>
    </row>
    <row r="5" spans="1:15" ht="20.25" customHeight="1" thickTop="1">
      <c r="A5" s="30">
        <v>1</v>
      </c>
      <c r="B5" s="195" t="s">
        <v>75</v>
      </c>
      <c r="C5" s="195" t="s">
        <v>76</v>
      </c>
      <c r="D5" s="33">
        <f aca="true" t="shared" si="0" ref="D5:D28">SUM(F5-E5)</f>
        <v>15</v>
      </c>
      <c r="E5" s="19">
        <f>SUM(SMALL(G5:K5,{1}))</f>
        <v>0</v>
      </c>
      <c r="F5" s="23">
        <f aca="true" t="shared" si="1" ref="F5:F28">SUM(G5:K5)</f>
        <v>15</v>
      </c>
      <c r="G5" s="26">
        <v>15</v>
      </c>
      <c r="H5" s="27">
        <v>0</v>
      </c>
      <c r="I5" s="27">
        <v>0</v>
      </c>
      <c r="J5" s="27">
        <v>0</v>
      </c>
      <c r="K5" s="73">
        <v>0</v>
      </c>
      <c r="L5" s="136">
        <f>COUNTIF(G5:K5,"&gt; 0")</f>
        <v>1</v>
      </c>
      <c r="M5" s="152">
        <f>GEOMEAN(F5/L5)</f>
        <v>15</v>
      </c>
      <c r="N5" s="161" t="str">
        <f>IF(L5=""," ",IF(L5&gt;=5,"4",IF(L5&gt;=4,"4",IF(L5&gt;=3,"3",IF(L5&gt;=2,"2",IF(L5&gt;=1,"1",IF(L5&gt;=0,"0")))))))</f>
        <v>1</v>
      </c>
      <c r="O5" s="158">
        <f>GEOMEAN(D5/N5)</f>
        <v>15</v>
      </c>
    </row>
    <row r="6" spans="1:15" ht="20.25" customHeight="1">
      <c r="A6" s="30">
        <v>2</v>
      </c>
      <c r="B6" s="199" t="s">
        <v>81</v>
      </c>
      <c r="C6" s="199" t="s">
        <v>14</v>
      </c>
      <c r="D6" s="34">
        <f t="shared" si="0"/>
        <v>15</v>
      </c>
      <c r="E6" s="19">
        <f>SUM(SMALL(G6:K6,{1}))</f>
        <v>0</v>
      </c>
      <c r="F6" s="23">
        <f t="shared" si="1"/>
        <v>15</v>
      </c>
      <c r="G6" s="25">
        <v>15</v>
      </c>
      <c r="H6" s="9">
        <v>0</v>
      </c>
      <c r="I6" s="9">
        <v>0</v>
      </c>
      <c r="J6" s="9">
        <v>0</v>
      </c>
      <c r="K6" s="25">
        <v>0</v>
      </c>
      <c r="L6" s="137">
        <f>COUNTIF(G6:K6,"&gt; 0")</f>
        <v>1</v>
      </c>
      <c r="M6" s="153">
        <f>GEOMEAN(F6/L6)</f>
        <v>15</v>
      </c>
      <c r="N6" s="8" t="str">
        <f aca="true" t="shared" si="2" ref="N6:N28">IF(L6=""," ",IF(L6&gt;=5,"4",IF(L6&gt;=4,"4",IF(L6&gt;=3,"3",IF(L6&gt;=2,"2",IF(L6&gt;=1,"1",IF(L6&gt;=0,"0")))))))</f>
        <v>1</v>
      </c>
      <c r="O6" s="159">
        <f>GEOMEAN(D6/N6)</f>
        <v>15</v>
      </c>
    </row>
    <row r="7" spans="1:15" ht="20.25" customHeight="1">
      <c r="A7" s="30">
        <v>3</v>
      </c>
      <c r="B7" s="200" t="s">
        <v>82</v>
      </c>
      <c r="C7" s="200" t="s">
        <v>17</v>
      </c>
      <c r="D7" s="34">
        <f t="shared" si="0"/>
        <v>15</v>
      </c>
      <c r="E7" s="19">
        <f>SUM(SMALL(G7:K7,{1}))</f>
        <v>0</v>
      </c>
      <c r="F7" s="23">
        <f t="shared" si="1"/>
        <v>15</v>
      </c>
      <c r="G7" s="25">
        <v>15</v>
      </c>
      <c r="H7" s="9">
        <v>0</v>
      </c>
      <c r="I7" s="9">
        <v>0</v>
      </c>
      <c r="J7" s="9">
        <v>0</v>
      </c>
      <c r="K7" s="25">
        <v>0</v>
      </c>
      <c r="L7" s="137">
        <f aca="true" t="shared" si="3" ref="L7:L28">COUNTIF(G7:K7,"&gt; 0")</f>
        <v>1</v>
      </c>
      <c r="M7" s="153">
        <f aca="true" t="shared" si="4" ref="M7:M28">GEOMEAN(F7/L7)</f>
        <v>15</v>
      </c>
      <c r="N7" s="8" t="str">
        <f t="shared" si="2"/>
        <v>1</v>
      </c>
      <c r="O7" s="159">
        <f aca="true" t="shared" si="5" ref="O7:O28">GEOMEAN(D7/N7)</f>
        <v>15</v>
      </c>
    </row>
    <row r="8" spans="1:15" ht="20.25" customHeight="1">
      <c r="A8" s="30">
        <v>4</v>
      </c>
      <c r="B8" s="199" t="s">
        <v>83</v>
      </c>
      <c r="C8" s="201" t="s">
        <v>14</v>
      </c>
      <c r="D8" s="34">
        <f t="shared" si="0"/>
        <v>15</v>
      </c>
      <c r="E8" s="19">
        <f>SUM(SMALL(G8:K8,{1}))</f>
        <v>0</v>
      </c>
      <c r="F8" s="23">
        <f t="shared" si="1"/>
        <v>15</v>
      </c>
      <c r="G8" s="25">
        <v>15</v>
      </c>
      <c r="H8" s="9">
        <v>0</v>
      </c>
      <c r="I8" s="9">
        <v>0</v>
      </c>
      <c r="J8" s="9">
        <v>0</v>
      </c>
      <c r="K8" s="25">
        <v>0</v>
      </c>
      <c r="L8" s="137">
        <f t="shared" si="3"/>
        <v>1</v>
      </c>
      <c r="M8" s="153">
        <f t="shared" si="4"/>
        <v>15</v>
      </c>
      <c r="N8" s="8" t="str">
        <f t="shared" si="2"/>
        <v>1</v>
      </c>
      <c r="O8" s="159">
        <f t="shared" si="5"/>
        <v>15</v>
      </c>
    </row>
    <row r="9" spans="1:15" ht="20.25" customHeight="1">
      <c r="A9" s="30">
        <v>5</v>
      </c>
      <c r="B9" s="199" t="s">
        <v>84</v>
      </c>
      <c r="C9" s="194" t="s">
        <v>21</v>
      </c>
      <c r="D9" s="34">
        <f t="shared" si="0"/>
        <v>15</v>
      </c>
      <c r="E9" s="19">
        <f>SUM(SMALL(G9:K9,{1}))</f>
        <v>0</v>
      </c>
      <c r="F9" s="23">
        <f t="shared" si="1"/>
        <v>15</v>
      </c>
      <c r="G9" s="25">
        <v>15</v>
      </c>
      <c r="H9" s="9">
        <v>0</v>
      </c>
      <c r="I9" s="9">
        <v>0</v>
      </c>
      <c r="J9" s="9">
        <v>0</v>
      </c>
      <c r="K9" s="25">
        <v>0</v>
      </c>
      <c r="L9" s="137">
        <f t="shared" si="3"/>
        <v>1</v>
      </c>
      <c r="M9" s="153">
        <f t="shared" si="4"/>
        <v>15</v>
      </c>
      <c r="N9" s="8" t="str">
        <f t="shared" si="2"/>
        <v>1</v>
      </c>
      <c r="O9" s="159">
        <f t="shared" si="5"/>
        <v>15</v>
      </c>
    </row>
    <row r="10" spans="1:15" ht="20.25" customHeight="1">
      <c r="A10" s="30">
        <v>6</v>
      </c>
      <c r="B10" s="194" t="s">
        <v>86</v>
      </c>
      <c r="C10" s="194" t="s">
        <v>16</v>
      </c>
      <c r="D10" s="34">
        <f t="shared" si="0"/>
        <v>15</v>
      </c>
      <c r="E10" s="19">
        <f>SUM(SMALL(G10:K10,{1}))</f>
        <v>0</v>
      </c>
      <c r="F10" s="23">
        <f t="shared" si="1"/>
        <v>15</v>
      </c>
      <c r="G10" s="25">
        <v>15</v>
      </c>
      <c r="H10" s="9">
        <v>0</v>
      </c>
      <c r="I10" s="9">
        <v>0</v>
      </c>
      <c r="J10" s="9">
        <v>0</v>
      </c>
      <c r="K10" s="25">
        <v>0</v>
      </c>
      <c r="L10" s="137">
        <f t="shared" si="3"/>
        <v>1</v>
      </c>
      <c r="M10" s="153">
        <f t="shared" si="4"/>
        <v>15</v>
      </c>
      <c r="N10" s="8" t="str">
        <f t="shared" si="2"/>
        <v>1</v>
      </c>
      <c r="O10" s="159">
        <f t="shared" si="5"/>
        <v>15</v>
      </c>
    </row>
    <row r="11" spans="1:15" ht="20.25" customHeight="1">
      <c r="A11" s="30">
        <v>7</v>
      </c>
      <c r="B11" s="205" t="s">
        <v>95</v>
      </c>
      <c r="C11" s="205" t="s">
        <v>18</v>
      </c>
      <c r="D11" s="34">
        <f t="shared" si="0"/>
        <v>15</v>
      </c>
      <c r="E11" s="19">
        <f>SUM(SMALL(G11:K11,{1}))</f>
        <v>0</v>
      </c>
      <c r="F11" s="23">
        <f t="shared" si="1"/>
        <v>15</v>
      </c>
      <c r="G11" s="25">
        <v>15</v>
      </c>
      <c r="H11" s="9">
        <v>0</v>
      </c>
      <c r="I11" s="9">
        <v>0</v>
      </c>
      <c r="J11" s="9">
        <v>0</v>
      </c>
      <c r="K11" s="25">
        <v>0</v>
      </c>
      <c r="L11" s="137">
        <f t="shared" si="3"/>
        <v>1</v>
      </c>
      <c r="M11" s="153">
        <f t="shared" si="4"/>
        <v>15</v>
      </c>
      <c r="N11" s="8" t="str">
        <f t="shared" si="2"/>
        <v>1</v>
      </c>
      <c r="O11" s="159">
        <f t="shared" si="5"/>
        <v>15</v>
      </c>
    </row>
    <row r="12" spans="1:15" ht="20.25" customHeight="1">
      <c r="A12" s="30">
        <v>8</v>
      </c>
      <c r="B12" s="194" t="s">
        <v>96</v>
      </c>
      <c r="C12" s="194" t="s">
        <v>76</v>
      </c>
      <c r="D12" s="34">
        <f t="shared" si="0"/>
        <v>15</v>
      </c>
      <c r="E12" s="19">
        <f>SUM(SMALL(G12:K12,{1}))</f>
        <v>0</v>
      </c>
      <c r="F12" s="23">
        <f t="shared" si="1"/>
        <v>15</v>
      </c>
      <c r="G12" s="25">
        <v>15</v>
      </c>
      <c r="H12" s="9">
        <v>0</v>
      </c>
      <c r="I12" s="9">
        <v>0</v>
      </c>
      <c r="J12" s="9">
        <v>0</v>
      </c>
      <c r="K12" s="25">
        <v>0</v>
      </c>
      <c r="L12" s="137">
        <f t="shared" si="3"/>
        <v>1</v>
      </c>
      <c r="M12" s="153">
        <f t="shared" si="4"/>
        <v>15</v>
      </c>
      <c r="N12" s="8" t="str">
        <f t="shared" si="2"/>
        <v>1</v>
      </c>
      <c r="O12" s="159">
        <f t="shared" si="5"/>
        <v>15</v>
      </c>
    </row>
    <row r="13" spans="1:15" ht="20.25" customHeight="1">
      <c r="A13" s="30">
        <v>9</v>
      </c>
      <c r="B13" s="195" t="s">
        <v>78</v>
      </c>
      <c r="C13" s="195" t="s">
        <v>18</v>
      </c>
      <c r="D13" s="34">
        <f t="shared" si="0"/>
        <v>14</v>
      </c>
      <c r="E13" s="19">
        <f>SUM(SMALL(G13:K13,{1}))</f>
        <v>0</v>
      </c>
      <c r="F13" s="23">
        <f t="shared" si="1"/>
        <v>14</v>
      </c>
      <c r="G13" s="25">
        <v>14</v>
      </c>
      <c r="H13" s="9">
        <v>0</v>
      </c>
      <c r="I13" s="9">
        <v>0</v>
      </c>
      <c r="J13" s="9">
        <v>0</v>
      </c>
      <c r="K13" s="25">
        <v>0</v>
      </c>
      <c r="L13" s="137">
        <f t="shared" si="3"/>
        <v>1</v>
      </c>
      <c r="M13" s="153">
        <f t="shared" si="4"/>
        <v>14</v>
      </c>
      <c r="N13" s="8" t="str">
        <f t="shared" si="2"/>
        <v>1</v>
      </c>
      <c r="O13" s="159">
        <f t="shared" si="5"/>
        <v>14</v>
      </c>
    </row>
    <row r="14" spans="1:15" ht="20.25" customHeight="1">
      <c r="A14" s="30">
        <v>10</v>
      </c>
      <c r="B14" s="198" t="s">
        <v>80</v>
      </c>
      <c r="C14" s="198" t="s">
        <v>76</v>
      </c>
      <c r="D14" s="34">
        <f t="shared" si="0"/>
        <v>14</v>
      </c>
      <c r="E14" s="19">
        <f>SUM(SMALL(G14:K14,{1}))</f>
        <v>0</v>
      </c>
      <c r="F14" s="23">
        <f t="shared" si="1"/>
        <v>14</v>
      </c>
      <c r="G14" s="25">
        <v>14</v>
      </c>
      <c r="H14" s="9">
        <v>0</v>
      </c>
      <c r="I14" s="9">
        <v>0</v>
      </c>
      <c r="J14" s="9">
        <v>0</v>
      </c>
      <c r="K14" s="25">
        <v>0</v>
      </c>
      <c r="L14" s="137">
        <f t="shared" si="3"/>
        <v>1</v>
      </c>
      <c r="M14" s="153">
        <f t="shared" si="4"/>
        <v>14</v>
      </c>
      <c r="N14" s="8" t="str">
        <f t="shared" si="2"/>
        <v>1</v>
      </c>
      <c r="O14" s="159">
        <f t="shared" si="5"/>
        <v>14</v>
      </c>
    </row>
    <row r="15" spans="1:15" ht="20.25" customHeight="1">
      <c r="A15" s="30">
        <v>11</v>
      </c>
      <c r="B15" s="204" t="s">
        <v>90</v>
      </c>
      <c r="C15" s="195" t="s">
        <v>21</v>
      </c>
      <c r="D15" s="34">
        <f t="shared" si="0"/>
        <v>14</v>
      </c>
      <c r="E15" s="19">
        <f>SUM(SMALL(G15:K15,{1}))</f>
        <v>0</v>
      </c>
      <c r="F15" s="23">
        <f t="shared" si="1"/>
        <v>14</v>
      </c>
      <c r="G15" s="25">
        <v>14</v>
      </c>
      <c r="H15" s="9">
        <v>0</v>
      </c>
      <c r="I15" s="9">
        <v>0</v>
      </c>
      <c r="J15" s="9">
        <v>0</v>
      </c>
      <c r="K15" s="25">
        <v>0</v>
      </c>
      <c r="L15" s="137">
        <f t="shared" si="3"/>
        <v>1</v>
      </c>
      <c r="M15" s="153">
        <f t="shared" si="4"/>
        <v>14</v>
      </c>
      <c r="N15" s="8" t="str">
        <f t="shared" si="2"/>
        <v>1</v>
      </c>
      <c r="O15" s="159">
        <f t="shared" si="5"/>
        <v>14</v>
      </c>
    </row>
    <row r="16" spans="1:15" ht="20.25" customHeight="1">
      <c r="A16" s="30">
        <v>12</v>
      </c>
      <c r="B16" s="200" t="s">
        <v>92</v>
      </c>
      <c r="C16" s="200" t="s">
        <v>13</v>
      </c>
      <c r="D16" s="34">
        <f t="shared" si="0"/>
        <v>14</v>
      </c>
      <c r="E16" s="19">
        <f>SUM(SMALL(G16:K16,{1}))</f>
        <v>0</v>
      </c>
      <c r="F16" s="23">
        <f t="shared" si="1"/>
        <v>14</v>
      </c>
      <c r="G16" s="25">
        <v>14</v>
      </c>
      <c r="H16" s="9">
        <v>0</v>
      </c>
      <c r="I16" s="9">
        <v>0</v>
      </c>
      <c r="J16" s="9">
        <v>0</v>
      </c>
      <c r="K16" s="25">
        <v>0</v>
      </c>
      <c r="L16" s="137">
        <f t="shared" si="3"/>
        <v>1</v>
      </c>
      <c r="M16" s="153">
        <f t="shared" si="4"/>
        <v>14</v>
      </c>
      <c r="N16" s="8" t="str">
        <f t="shared" si="2"/>
        <v>1</v>
      </c>
      <c r="O16" s="159">
        <f t="shared" si="5"/>
        <v>14</v>
      </c>
    </row>
    <row r="17" spans="1:15" ht="20.25" customHeight="1">
      <c r="A17" s="30">
        <v>13</v>
      </c>
      <c r="B17" s="199" t="s">
        <v>93</v>
      </c>
      <c r="C17" s="199" t="s">
        <v>16</v>
      </c>
      <c r="D17" s="34">
        <f t="shared" si="0"/>
        <v>14</v>
      </c>
      <c r="E17" s="19">
        <f>SUM(SMALL(G17:K17,{1}))</f>
        <v>0</v>
      </c>
      <c r="F17" s="23">
        <f t="shared" si="1"/>
        <v>14</v>
      </c>
      <c r="G17" s="25">
        <v>14</v>
      </c>
      <c r="H17" s="9">
        <v>0</v>
      </c>
      <c r="I17" s="9">
        <v>0</v>
      </c>
      <c r="J17" s="9">
        <v>0</v>
      </c>
      <c r="K17" s="25">
        <v>0</v>
      </c>
      <c r="L17" s="137">
        <f t="shared" si="3"/>
        <v>1</v>
      </c>
      <c r="M17" s="153">
        <f t="shared" si="4"/>
        <v>14</v>
      </c>
      <c r="N17" s="8" t="str">
        <f t="shared" si="2"/>
        <v>1</v>
      </c>
      <c r="O17" s="159">
        <f t="shared" si="5"/>
        <v>14</v>
      </c>
    </row>
    <row r="18" spans="1:15" ht="20.25" customHeight="1">
      <c r="A18" s="30">
        <v>14</v>
      </c>
      <c r="B18" s="200" t="s">
        <v>94</v>
      </c>
      <c r="C18" s="200" t="s">
        <v>13</v>
      </c>
      <c r="D18" s="34">
        <f t="shared" si="0"/>
        <v>14</v>
      </c>
      <c r="E18" s="19">
        <f>SUM(SMALL(G18:K18,{1}))</f>
        <v>0</v>
      </c>
      <c r="F18" s="23">
        <f t="shared" si="1"/>
        <v>14</v>
      </c>
      <c r="G18" s="25">
        <v>14</v>
      </c>
      <c r="H18" s="9">
        <v>0</v>
      </c>
      <c r="I18" s="9">
        <v>0</v>
      </c>
      <c r="J18" s="9">
        <v>0</v>
      </c>
      <c r="K18" s="25">
        <v>0</v>
      </c>
      <c r="L18" s="137">
        <f t="shared" si="3"/>
        <v>1</v>
      </c>
      <c r="M18" s="153">
        <f t="shared" si="4"/>
        <v>14</v>
      </c>
      <c r="N18" s="8" t="str">
        <f t="shared" si="2"/>
        <v>1</v>
      </c>
      <c r="O18" s="159">
        <f t="shared" si="5"/>
        <v>14</v>
      </c>
    </row>
    <row r="19" spans="1:15" ht="20.25" customHeight="1">
      <c r="A19" s="30">
        <v>15</v>
      </c>
      <c r="B19" s="206" t="s">
        <v>97</v>
      </c>
      <c r="C19" s="206" t="s">
        <v>18</v>
      </c>
      <c r="D19" s="34">
        <f t="shared" si="0"/>
        <v>14</v>
      </c>
      <c r="E19" s="19">
        <f>SUM(SMALL(G19:K19,{1}))</f>
        <v>0</v>
      </c>
      <c r="F19" s="23">
        <f t="shared" si="1"/>
        <v>14</v>
      </c>
      <c r="G19" s="25">
        <v>14</v>
      </c>
      <c r="H19" s="9">
        <v>0</v>
      </c>
      <c r="I19" s="9">
        <v>0</v>
      </c>
      <c r="J19" s="9">
        <v>0</v>
      </c>
      <c r="K19" s="25">
        <v>0</v>
      </c>
      <c r="L19" s="137">
        <f t="shared" si="3"/>
        <v>1</v>
      </c>
      <c r="M19" s="153">
        <f t="shared" si="4"/>
        <v>14</v>
      </c>
      <c r="N19" s="8" t="str">
        <f t="shared" si="2"/>
        <v>1</v>
      </c>
      <c r="O19" s="159">
        <f t="shared" si="5"/>
        <v>14</v>
      </c>
    </row>
    <row r="20" spans="1:15" ht="20.25" customHeight="1">
      <c r="A20" s="30">
        <v>16</v>
      </c>
      <c r="B20" s="199" t="s">
        <v>85</v>
      </c>
      <c r="C20" s="199" t="s">
        <v>14</v>
      </c>
      <c r="D20" s="34">
        <f t="shared" si="0"/>
        <v>13</v>
      </c>
      <c r="E20" s="19">
        <f>SUM(SMALL(G20:K20,{1}))</f>
        <v>0</v>
      </c>
      <c r="F20" s="23">
        <f t="shared" si="1"/>
        <v>13</v>
      </c>
      <c r="G20" s="25">
        <v>13</v>
      </c>
      <c r="H20" s="9">
        <v>0</v>
      </c>
      <c r="I20" s="9">
        <v>0</v>
      </c>
      <c r="J20" s="9">
        <v>0</v>
      </c>
      <c r="K20" s="25">
        <v>0</v>
      </c>
      <c r="L20" s="137">
        <f t="shared" si="3"/>
        <v>1</v>
      </c>
      <c r="M20" s="153">
        <f t="shared" si="4"/>
        <v>13</v>
      </c>
      <c r="N20" s="8" t="str">
        <f t="shared" si="2"/>
        <v>1</v>
      </c>
      <c r="O20" s="159">
        <f t="shared" si="5"/>
        <v>13</v>
      </c>
    </row>
    <row r="21" spans="1:15" ht="20.25" customHeight="1">
      <c r="A21" s="30">
        <v>17</v>
      </c>
      <c r="B21" s="194" t="s">
        <v>87</v>
      </c>
      <c r="C21" s="194" t="s">
        <v>13</v>
      </c>
      <c r="D21" s="34">
        <f t="shared" si="0"/>
        <v>13</v>
      </c>
      <c r="E21" s="19">
        <f>SUM(SMALL(G21:K21,{1}))</f>
        <v>0</v>
      </c>
      <c r="F21" s="23">
        <f t="shared" si="1"/>
        <v>13</v>
      </c>
      <c r="G21" s="25">
        <v>13</v>
      </c>
      <c r="H21" s="9">
        <v>0</v>
      </c>
      <c r="I21" s="9">
        <v>0</v>
      </c>
      <c r="J21" s="9">
        <v>0</v>
      </c>
      <c r="K21" s="25">
        <v>0</v>
      </c>
      <c r="L21" s="137">
        <f t="shared" si="3"/>
        <v>1</v>
      </c>
      <c r="M21" s="153">
        <f t="shared" si="4"/>
        <v>13</v>
      </c>
      <c r="N21" s="8" t="str">
        <f t="shared" si="2"/>
        <v>1</v>
      </c>
      <c r="O21" s="159">
        <f t="shared" si="5"/>
        <v>13</v>
      </c>
    </row>
    <row r="22" spans="1:15" ht="20.25" customHeight="1">
      <c r="A22" s="30">
        <v>18</v>
      </c>
      <c r="B22" s="196" t="s">
        <v>88</v>
      </c>
      <c r="C22" s="197" t="s">
        <v>16</v>
      </c>
      <c r="D22" s="34">
        <f t="shared" si="0"/>
        <v>13</v>
      </c>
      <c r="E22" s="19">
        <f>SUM(SMALL(G22:K22,{1}))</f>
        <v>0</v>
      </c>
      <c r="F22" s="23">
        <f t="shared" si="1"/>
        <v>13</v>
      </c>
      <c r="G22" s="25">
        <v>13</v>
      </c>
      <c r="H22" s="9">
        <v>0</v>
      </c>
      <c r="I22" s="9">
        <v>0</v>
      </c>
      <c r="J22" s="9">
        <v>0</v>
      </c>
      <c r="K22" s="25">
        <v>0</v>
      </c>
      <c r="L22" s="137">
        <f t="shared" si="3"/>
        <v>1</v>
      </c>
      <c r="M22" s="153">
        <f t="shared" si="4"/>
        <v>13</v>
      </c>
      <c r="N22" s="8" t="str">
        <f t="shared" si="2"/>
        <v>1</v>
      </c>
      <c r="O22" s="159">
        <f t="shared" si="5"/>
        <v>13</v>
      </c>
    </row>
    <row r="23" spans="1:15" ht="20.25" customHeight="1">
      <c r="A23" s="30">
        <v>19</v>
      </c>
      <c r="B23" s="194" t="s">
        <v>74</v>
      </c>
      <c r="C23" s="194" t="s">
        <v>16</v>
      </c>
      <c r="D23" s="34">
        <f t="shared" si="0"/>
        <v>11</v>
      </c>
      <c r="E23" s="19">
        <f>SUM(SMALL(G23:K23,{1}))</f>
        <v>0</v>
      </c>
      <c r="F23" s="23">
        <f t="shared" si="1"/>
        <v>11</v>
      </c>
      <c r="G23" s="25">
        <v>11</v>
      </c>
      <c r="H23" s="9">
        <v>0</v>
      </c>
      <c r="I23" s="9">
        <v>0</v>
      </c>
      <c r="J23" s="9">
        <v>0</v>
      </c>
      <c r="K23" s="25">
        <v>0</v>
      </c>
      <c r="L23" s="137">
        <f t="shared" si="3"/>
        <v>1</v>
      </c>
      <c r="M23" s="153">
        <f t="shared" si="4"/>
        <v>11</v>
      </c>
      <c r="N23" s="8" t="str">
        <f t="shared" si="2"/>
        <v>1</v>
      </c>
      <c r="O23" s="159">
        <f t="shared" si="5"/>
        <v>11</v>
      </c>
    </row>
    <row r="24" spans="1:15" ht="20.25" customHeight="1">
      <c r="A24" s="30">
        <v>20</v>
      </c>
      <c r="B24" s="202" t="s">
        <v>89</v>
      </c>
      <c r="C24" s="203" t="s">
        <v>21</v>
      </c>
      <c r="D24" s="34">
        <f t="shared" si="0"/>
        <v>11</v>
      </c>
      <c r="E24" s="19">
        <f>SUM(SMALL(G24:K24,{1}))</f>
        <v>0</v>
      </c>
      <c r="F24" s="23">
        <f t="shared" si="1"/>
        <v>11</v>
      </c>
      <c r="G24" s="25">
        <v>11</v>
      </c>
      <c r="H24" s="9">
        <v>0</v>
      </c>
      <c r="I24" s="9">
        <v>0</v>
      </c>
      <c r="J24" s="9">
        <v>0</v>
      </c>
      <c r="K24" s="25">
        <v>0</v>
      </c>
      <c r="L24" s="137">
        <f t="shared" si="3"/>
        <v>1</v>
      </c>
      <c r="M24" s="153">
        <f t="shared" si="4"/>
        <v>11</v>
      </c>
      <c r="N24" s="8" t="str">
        <f t="shared" si="2"/>
        <v>1</v>
      </c>
      <c r="O24" s="159">
        <f t="shared" si="5"/>
        <v>11</v>
      </c>
    </row>
    <row r="25" spans="1:15" ht="20.25" customHeight="1">
      <c r="A25" s="30">
        <v>21</v>
      </c>
      <c r="B25" s="196" t="s">
        <v>91</v>
      </c>
      <c r="C25" s="197" t="s">
        <v>17</v>
      </c>
      <c r="D25" s="34">
        <f t="shared" si="0"/>
        <v>9</v>
      </c>
      <c r="E25" s="19">
        <f>SUM(SMALL(G25:K25,{1}))</f>
        <v>0</v>
      </c>
      <c r="F25" s="23">
        <f t="shared" si="1"/>
        <v>9</v>
      </c>
      <c r="G25" s="25">
        <v>9</v>
      </c>
      <c r="H25" s="9">
        <v>0</v>
      </c>
      <c r="I25" s="9">
        <v>0</v>
      </c>
      <c r="J25" s="9">
        <v>0</v>
      </c>
      <c r="K25" s="25">
        <v>0</v>
      </c>
      <c r="L25" s="137">
        <f t="shared" si="3"/>
        <v>1</v>
      </c>
      <c r="M25" s="153">
        <f t="shared" si="4"/>
        <v>9</v>
      </c>
      <c r="N25" s="8" t="str">
        <f t="shared" si="2"/>
        <v>1</v>
      </c>
      <c r="O25" s="159">
        <f t="shared" si="5"/>
        <v>9</v>
      </c>
    </row>
    <row r="26" spans="1:15" ht="20.25" customHeight="1">
      <c r="A26" s="30">
        <v>22</v>
      </c>
      <c r="B26" s="195" t="s">
        <v>77</v>
      </c>
      <c r="C26" s="195" t="s">
        <v>21</v>
      </c>
      <c r="D26" s="34">
        <f t="shared" si="0"/>
        <v>0</v>
      </c>
      <c r="E26" s="19">
        <f>SUM(SMALL(G26:K26,{1}))</f>
        <v>0</v>
      </c>
      <c r="F26" s="23">
        <f t="shared" si="1"/>
        <v>0</v>
      </c>
      <c r="G26" s="25">
        <v>0</v>
      </c>
      <c r="H26" s="9">
        <v>0</v>
      </c>
      <c r="I26" s="9">
        <v>0</v>
      </c>
      <c r="J26" s="9">
        <v>0</v>
      </c>
      <c r="K26" s="25">
        <v>0</v>
      </c>
      <c r="L26" s="137">
        <f t="shared" si="3"/>
        <v>0</v>
      </c>
      <c r="M26" s="153" t="e">
        <f t="shared" si="4"/>
        <v>#DIV/0!</v>
      </c>
      <c r="N26" s="8" t="str">
        <f t="shared" si="2"/>
        <v>0</v>
      </c>
      <c r="O26" s="159" t="e">
        <f t="shared" si="5"/>
        <v>#DIV/0!</v>
      </c>
    </row>
    <row r="27" spans="1:15" ht="20.25" customHeight="1">
      <c r="A27" s="30">
        <v>23</v>
      </c>
      <c r="B27" s="196" t="s">
        <v>79</v>
      </c>
      <c r="C27" s="197" t="s">
        <v>76</v>
      </c>
      <c r="D27" s="34">
        <f t="shared" si="0"/>
        <v>0</v>
      </c>
      <c r="E27" s="19">
        <f>SUM(SMALL(G27:K27,{1}))</f>
        <v>0</v>
      </c>
      <c r="F27" s="23">
        <f t="shared" si="1"/>
        <v>0</v>
      </c>
      <c r="G27" s="25">
        <v>0</v>
      </c>
      <c r="H27" s="9">
        <v>0</v>
      </c>
      <c r="I27" s="9">
        <v>0</v>
      </c>
      <c r="J27" s="9">
        <v>0</v>
      </c>
      <c r="K27" s="25">
        <v>0</v>
      </c>
      <c r="L27" s="137">
        <f t="shared" si="3"/>
        <v>0</v>
      </c>
      <c r="M27" s="153" t="e">
        <f t="shared" si="4"/>
        <v>#DIV/0!</v>
      </c>
      <c r="N27" s="8" t="str">
        <f t="shared" si="2"/>
        <v>0</v>
      </c>
      <c r="O27" s="159" t="e">
        <f t="shared" si="5"/>
        <v>#DIV/0!</v>
      </c>
    </row>
    <row r="28" spans="1:15" ht="20.25" customHeight="1" thickBot="1">
      <c r="A28" s="30">
        <v>24</v>
      </c>
      <c r="B28" s="196"/>
      <c r="C28" s="197"/>
      <c r="D28" s="34">
        <f t="shared" si="0"/>
        <v>0</v>
      </c>
      <c r="E28" s="19">
        <f>SUM(SMALL(G28:K28,{1}))</f>
        <v>0</v>
      </c>
      <c r="F28" s="23">
        <f t="shared" si="1"/>
        <v>0</v>
      </c>
      <c r="G28" s="25">
        <v>0</v>
      </c>
      <c r="H28" s="9">
        <v>0</v>
      </c>
      <c r="I28" s="9">
        <v>0</v>
      </c>
      <c r="J28" s="9">
        <v>0</v>
      </c>
      <c r="K28" s="25">
        <v>0</v>
      </c>
      <c r="L28" s="138">
        <f t="shared" si="3"/>
        <v>0</v>
      </c>
      <c r="M28" s="154" t="e">
        <f t="shared" si="4"/>
        <v>#DIV/0!</v>
      </c>
      <c r="N28" s="45" t="str">
        <f t="shared" si="2"/>
        <v>0</v>
      </c>
      <c r="O28" s="160" t="e">
        <f t="shared" si="5"/>
        <v>#DIV/0!</v>
      </c>
    </row>
    <row r="29" spans="1:12" ht="20.25" customHeight="1" thickBot="1">
      <c r="A29" s="31"/>
      <c r="B29" s="272" t="s">
        <v>7</v>
      </c>
      <c r="C29" s="272"/>
      <c r="D29" s="13">
        <f aca="true" t="shared" si="6" ref="D29:K29">SUM(D5:D28)</f>
        <v>288</v>
      </c>
      <c r="E29" s="20">
        <f t="shared" si="6"/>
        <v>0</v>
      </c>
      <c r="F29" s="13">
        <f t="shared" si="6"/>
        <v>288</v>
      </c>
      <c r="G29" s="12">
        <f t="shared" si="6"/>
        <v>288</v>
      </c>
      <c r="H29" s="12">
        <f t="shared" si="6"/>
        <v>0</v>
      </c>
      <c r="I29" s="12">
        <f t="shared" si="6"/>
        <v>0</v>
      </c>
      <c r="J29" s="12">
        <f t="shared" si="6"/>
        <v>0</v>
      </c>
      <c r="K29" s="44">
        <f t="shared" si="6"/>
        <v>0</v>
      </c>
      <c r="L29" s="126"/>
    </row>
    <row r="30" spans="1:12" ht="20.25" customHeight="1">
      <c r="A30" s="30"/>
      <c r="B30" s="272" t="s">
        <v>9</v>
      </c>
      <c r="C30" s="272"/>
      <c r="D30" s="272"/>
      <c r="E30" s="272"/>
      <c r="F30" s="273"/>
      <c r="G30" s="11">
        <f>COUNTIF(G5:G28,"&gt; 0")</f>
        <v>21</v>
      </c>
      <c r="H30" s="11">
        <f>COUNTIF(H5:H28,"&gt; 0")</f>
        <v>0</v>
      </c>
      <c r="I30" s="11">
        <f>COUNTIF(I5:I28,"&gt; 0")</f>
        <v>0</v>
      </c>
      <c r="J30" s="11">
        <f>COUNTIF(J5:J28,"&gt; 0")</f>
        <v>0</v>
      </c>
      <c r="K30" s="11">
        <f>COUNTIF(K5:K28,"&gt; 0")</f>
        <v>0</v>
      </c>
      <c r="L30" s="126"/>
    </row>
    <row r="31" spans="1:12" ht="20.25" customHeight="1">
      <c r="A31" s="30"/>
      <c r="B31" s="274" t="s">
        <v>8</v>
      </c>
      <c r="C31" s="272"/>
      <c r="D31" s="272"/>
      <c r="E31" s="272"/>
      <c r="F31" s="273"/>
      <c r="G31" s="78">
        <f>GEOMEAN(G29/G30)</f>
        <v>13.714285714285714</v>
      </c>
      <c r="H31" s="78" t="e">
        <f>GEOMEAN(H29/H30)</f>
        <v>#DIV/0!</v>
      </c>
      <c r="I31" s="78" t="e">
        <f>GEOMEAN(I29/I30)</f>
        <v>#DIV/0!</v>
      </c>
      <c r="J31" s="78" t="e">
        <f>GEOMEAN(J29/J30)</f>
        <v>#DIV/0!</v>
      </c>
      <c r="K31" s="78" t="e">
        <f>GEOMEAN(K29/K30)</f>
        <v>#DIV/0!</v>
      </c>
      <c r="L31" s="126"/>
    </row>
    <row r="32" spans="1:12" ht="20.25" customHeight="1" thickBot="1">
      <c r="A32" s="32"/>
      <c r="B32" s="8"/>
      <c r="C32" s="8"/>
      <c r="D32" s="80"/>
      <c r="E32" s="81"/>
      <c r="F32" s="82"/>
      <c r="G32" s="83"/>
      <c r="H32" s="83"/>
      <c r="I32" s="83"/>
      <c r="J32" s="83"/>
      <c r="K32" s="84"/>
      <c r="L32" s="126"/>
    </row>
    <row r="33" spans="1:11" ht="12.75" customHeight="1">
      <c r="A33" s="7"/>
      <c r="B33" s="85" t="s">
        <v>30</v>
      </c>
      <c r="C33" s="68" t="s">
        <v>31</v>
      </c>
      <c r="D33" s="68"/>
      <c r="E33" s="68"/>
      <c r="F33" s="86"/>
      <c r="G33" s="111">
        <f>COUNTIF(G3:G28,15)</f>
        <v>8</v>
      </c>
      <c r="H33" s="87">
        <f>COUNTIF(H5:H28,15)</f>
        <v>0</v>
      </c>
      <c r="I33" s="88">
        <f>COUNTIF(I5:I28,15)</f>
        <v>0</v>
      </c>
      <c r="J33" s="88">
        <f>COUNTIF(J5:J28,15)</f>
        <v>0</v>
      </c>
      <c r="K33" s="89">
        <f>COUNTIF(K5:K28,15)</f>
        <v>0</v>
      </c>
    </row>
    <row r="34" spans="1:11" ht="12.75" customHeight="1">
      <c r="A34" s="7"/>
      <c r="B34" s="90" t="s">
        <v>30</v>
      </c>
      <c r="C34" s="17" t="s">
        <v>32</v>
      </c>
      <c r="D34" s="17"/>
      <c r="E34" s="3"/>
      <c r="F34" s="3"/>
      <c r="G34" s="112">
        <f>COUNTIF(G5:G28,14)</f>
        <v>7</v>
      </c>
      <c r="H34" s="79">
        <f>COUNTIF(H5:H28,14)</f>
        <v>0</v>
      </c>
      <c r="I34" s="40">
        <f>COUNTIF(I5:I28,14)</f>
        <v>0</v>
      </c>
      <c r="J34" s="40">
        <f>COUNTIF(J5:J28,14)</f>
        <v>0</v>
      </c>
      <c r="K34" s="52">
        <f>COUNTIF(K5:K28,14)</f>
        <v>0</v>
      </c>
    </row>
    <row r="35" spans="1:11" ht="12.75" customHeight="1">
      <c r="A35" s="7"/>
      <c r="B35" s="90" t="s">
        <v>30</v>
      </c>
      <c r="C35" s="17" t="s">
        <v>33</v>
      </c>
      <c r="D35" s="17"/>
      <c r="E35" s="3"/>
      <c r="F35" s="3"/>
      <c r="G35" s="112">
        <f>COUNTIF(G5:G28,13)</f>
        <v>3</v>
      </c>
      <c r="H35" s="79">
        <f>COUNTIF(H5:H28,13)</f>
        <v>0</v>
      </c>
      <c r="I35" s="40">
        <f>COUNTIF(I5:I28,13)</f>
        <v>0</v>
      </c>
      <c r="J35" s="40">
        <f>COUNTIF(J5:J28,13)</f>
        <v>0</v>
      </c>
      <c r="K35" s="52">
        <f>COUNTIF(K5:K28,13)</f>
        <v>0</v>
      </c>
    </row>
    <row r="36" spans="1:11" ht="12.75" customHeight="1">
      <c r="A36" s="7"/>
      <c r="B36" s="90" t="s">
        <v>30</v>
      </c>
      <c r="C36" s="17" t="s">
        <v>34</v>
      </c>
      <c r="D36" s="17"/>
      <c r="E36" s="3"/>
      <c r="F36" s="3"/>
      <c r="G36" s="112">
        <f>COUNTIF(G5:G28,12)</f>
        <v>0</v>
      </c>
      <c r="H36" s="79">
        <f>COUNTIF(H5:H28,12)</f>
        <v>0</v>
      </c>
      <c r="I36" s="40">
        <f>COUNTIF(I5:I28,12)</f>
        <v>0</v>
      </c>
      <c r="J36" s="40">
        <f>COUNTIF(J5:J28,12)</f>
        <v>0</v>
      </c>
      <c r="K36" s="52">
        <f>COUNTIF(K5:K28,12)</f>
        <v>0</v>
      </c>
    </row>
    <row r="37" spans="1:11" ht="12.75" customHeight="1">
      <c r="A37" s="7"/>
      <c r="B37" s="90" t="s">
        <v>30</v>
      </c>
      <c r="C37" s="17" t="s">
        <v>35</v>
      </c>
      <c r="D37" s="17"/>
      <c r="E37" s="3"/>
      <c r="F37" s="3"/>
      <c r="G37" s="112">
        <f>COUNTIF(G5:G28,11)</f>
        <v>2</v>
      </c>
      <c r="H37" s="79">
        <f>COUNTIF(H5:H28,11)</f>
        <v>0</v>
      </c>
      <c r="I37" s="40">
        <f>COUNTIF(I5:I28,11)</f>
        <v>0</v>
      </c>
      <c r="J37" s="40">
        <f>COUNTIF(J5:J28,11)</f>
        <v>0</v>
      </c>
      <c r="K37" s="52">
        <f>COUNTIF(K5:K28,11)</f>
        <v>0</v>
      </c>
    </row>
    <row r="38" spans="1:11" ht="12.75" customHeight="1">
      <c r="A38" s="7"/>
      <c r="B38" s="90" t="s">
        <v>30</v>
      </c>
      <c r="C38" s="17" t="s">
        <v>36</v>
      </c>
      <c r="D38" s="17"/>
      <c r="E38" s="3"/>
      <c r="F38" s="3"/>
      <c r="G38" s="112">
        <f>COUNTIF(G5:G28,10)</f>
        <v>0</v>
      </c>
      <c r="H38" s="79">
        <f>COUNTIF(H5:H28,10)</f>
        <v>0</v>
      </c>
      <c r="I38" s="40">
        <f>COUNTIF(I5:I28,10)</f>
        <v>0</v>
      </c>
      <c r="J38" s="40">
        <f>COUNTIF(J5:J28,10)</f>
        <v>0</v>
      </c>
      <c r="K38" s="52">
        <f>COUNTIF(K5:K28,10)</f>
        <v>0</v>
      </c>
    </row>
    <row r="39" spans="1:11" ht="12.75" customHeight="1">
      <c r="A39" s="7"/>
      <c r="B39" s="90" t="s">
        <v>30</v>
      </c>
      <c r="C39" s="17" t="s">
        <v>37</v>
      </c>
      <c r="D39" s="3"/>
      <c r="E39" s="3"/>
      <c r="F39" s="3"/>
      <c r="G39" s="112">
        <f>COUNTIF(G5:G28,9)</f>
        <v>1</v>
      </c>
      <c r="H39" s="79">
        <f>COUNTIF(H5:H28,9)</f>
        <v>0</v>
      </c>
      <c r="I39" s="40">
        <f>COUNTIF(I5:I28,9)</f>
        <v>0</v>
      </c>
      <c r="J39" s="40">
        <f>COUNTIF(J5:J28,9)</f>
        <v>0</v>
      </c>
      <c r="K39" s="52">
        <f>COUNTIF(K5:K28,9)</f>
        <v>0</v>
      </c>
    </row>
    <row r="40" spans="1:11" ht="12.75" customHeight="1">
      <c r="A40" s="7"/>
      <c r="B40" s="90" t="s">
        <v>30</v>
      </c>
      <c r="C40" s="17" t="s">
        <v>38</v>
      </c>
      <c r="D40" s="3"/>
      <c r="E40" s="3"/>
      <c r="F40" s="3"/>
      <c r="G40" s="112">
        <f>COUNTIF(G5:G28,8)</f>
        <v>0</v>
      </c>
      <c r="H40" s="79">
        <f>COUNTIF(H5:H28,8)</f>
        <v>0</v>
      </c>
      <c r="I40" s="40">
        <f>COUNTIF(I5:I28,8)</f>
        <v>0</v>
      </c>
      <c r="J40" s="40">
        <f>COUNTIF(J5:J28,8)</f>
        <v>0</v>
      </c>
      <c r="K40" s="52">
        <f>COUNTIF(K5:K28,8)</f>
        <v>0</v>
      </c>
    </row>
    <row r="41" spans="1:11" ht="12.75" customHeight="1">
      <c r="A41" s="7"/>
      <c r="B41" s="90" t="s">
        <v>30</v>
      </c>
      <c r="C41" s="17" t="s">
        <v>39</v>
      </c>
      <c r="D41" s="3"/>
      <c r="E41" s="3"/>
      <c r="F41" s="3"/>
      <c r="G41" s="112">
        <f>COUNTIF(G5:G28,7)</f>
        <v>0</v>
      </c>
      <c r="H41" s="79">
        <f>COUNTIF(H5:H28,7)</f>
        <v>0</v>
      </c>
      <c r="I41" s="40">
        <f>COUNTIF(I5:I28,7)</f>
        <v>0</v>
      </c>
      <c r="J41" s="40">
        <f>COUNTIF(J5:J28,7)</f>
        <v>0</v>
      </c>
      <c r="K41" s="52">
        <f>COUNTIF(K5:K28,7)</f>
        <v>0</v>
      </c>
    </row>
    <row r="42" spans="1:11" ht="12.75" customHeight="1">
      <c r="A42" s="7"/>
      <c r="B42" s="90" t="s">
        <v>30</v>
      </c>
      <c r="C42" s="17" t="s">
        <v>40</v>
      </c>
      <c r="D42" s="3"/>
      <c r="E42" s="3"/>
      <c r="F42" s="3"/>
      <c r="G42" s="112">
        <f>COUNTIF(G5:G28,6)</f>
        <v>0</v>
      </c>
      <c r="H42" s="79">
        <f>COUNTIF(H5:H28,6)</f>
        <v>0</v>
      </c>
      <c r="I42" s="40">
        <f>COUNTIF(I5:I28,6)</f>
        <v>0</v>
      </c>
      <c r="J42" s="40">
        <f>COUNTIF(J5:J28,6)</f>
        <v>0</v>
      </c>
      <c r="K42" s="52">
        <f>COUNTIF(K5:K28,6)</f>
        <v>0</v>
      </c>
    </row>
    <row r="43" spans="1:11" ht="12.75" customHeight="1">
      <c r="A43" s="7"/>
      <c r="B43" s="90" t="s">
        <v>30</v>
      </c>
      <c r="C43" s="17" t="s">
        <v>41</v>
      </c>
      <c r="D43" s="3"/>
      <c r="E43" s="3"/>
      <c r="F43" s="3"/>
      <c r="G43" s="112">
        <f>COUNTIF(G5:G28,5)</f>
        <v>0</v>
      </c>
      <c r="H43" s="79">
        <f>COUNTIF(H5:H28,5)</f>
        <v>0</v>
      </c>
      <c r="I43" s="40">
        <f>COUNTIF(I5:I28,5)</f>
        <v>0</v>
      </c>
      <c r="J43" s="40">
        <f>COUNTIF(J5:J28,5)</f>
        <v>0</v>
      </c>
      <c r="K43" s="52">
        <f>COUNTIF(K5:K28,5)</f>
        <v>0</v>
      </c>
    </row>
    <row r="44" spans="1:11" ht="12.75" customHeight="1">
      <c r="A44" s="7"/>
      <c r="B44" s="90" t="s">
        <v>30</v>
      </c>
      <c r="C44" s="17" t="s">
        <v>42</v>
      </c>
      <c r="D44" s="3"/>
      <c r="E44" s="3"/>
      <c r="F44" s="3"/>
      <c r="G44" s="112">
        <f>COUNTIF(G5:G28,4)</f>
        <v>0</v>
      </c>
      <c r="H44" s="79">
        <f>COUNTIF(H5:H28,4)</f>
        <v>0</v>
      </c>
      <c r="I44" s="40">
        <f>COUNTIF(I5:I28,4)</f>
        <v>0</v>
      </c>
      <c r="J44" s="40">
        <f>COUNTIF(J5:J28,4)</f>
        <v>0</v>
      </c>
      <c r="K44" s="52">
        <f>COUNTIF(K5:K28,4)</f>
        <v>0</v>
      </c>
    </row>
    <row r="45" spans="1:11" ht="12.75" customHeight="1">
      <c r="A45" s="7"/>
      <c r="B45" s="90" t="s">
        <v>30</v>
      </c>
      <c r="C45" s="17" t="s">
        <v>43</v>
      </c>
      <c r="D45" s="3"/>
      <c r="E45" s="3"/>
      <c r="F45" s="3"/>
      <c r="G45" s="112">
        <f>COUNTIF(G5:G28,3)</f>
        <v>0</v>
      </c>
      <c r="H45" s="79">
        <f>COUNTIF(H5:H28,3)</f>
        <v>0</v>
      </c>
      <c r="I45" s="40">
        <f>COUNTIF(I5:I28,3)</f>
        <v>0</v>
      </c>
      <c r="J45" s="40">
        <f>COUNTIF(J5:J28,3)</f>
        <v>0</v>
      </c>
      <c r="K45" s="52">
        <f>COUNTIF(K5:K28,3)</f>
        <v>0</v>
      </c>
    </row>
    <row r="46" spans="1:11" ht="12.75" customHeight="1">
      <c r="A46" s="7"/>
      <c r="B46" s="90" t="s">
        <v>30</v>
      </c>
      <c r="C46" s="17" t="s">
        <v>44</v>
      </c>
      <c r="D46" s="3"/>
      <c r="E46" s="3"/>
      <c r="F46" s="3"/>
      <c r="G46" s="112">
        <f>COUNTIF(G5:G28,2)</f>
        <v>0</v>
      </c>
      <c r="H46" s="79">
        <f>COUNTIF(H5:H28,2)</f>
        <v>0</v>
      </c>
      <c r="I46" s="40">
        <f>COUNTIF(I5:I28,2)</f>
        <v>0</v>
      </c>
      <c r="J46" s="40">
        <f>COUNTIF(J5:J28,2)</f>
        <v>0</v>
      </c>
      <c r="K46" s="52">
        <f>COUNTIF(K5:K28,2)</f>
        <v>0</v>
      </c>
    </row>
    <row r="47" spans="1:11" ht="12.75" customHeight="1">
      <c r="A47" s="7"/>
      <c r="B47" s="90" t="s">
        <v>30</v>
      </c>
      <c r="C47" s="17" t="s">
        <v>45</v>
      </c>
      <c r="D47" s="3"/>
      <c r="E47" s="3"/>
      <c r="F47" s="3"/>
      <c r="G47" s="112">
        <f>COUNTIF(G5:G28,1)</f>
        <v>0</v>
      </c>
      <c r="H47" s="79">
        <f>COUNTIF(H5:H28,1)</f>
        <v>0</v>
      </c>
      <c r="I47" s="40">
        <f>COUNTIF(I5:I28,1)</f>
        <v>0</v>
      </c>
      <c r="J47" s="40">
        <f>COUNTIF(J5:J28,1)</f>
        <v>0</v>
      </c>
      <c r="K47" s="52">
        <f>COUNTIF(K5:K28,1)</f>
        <v>0</v>
      </c>
    </row>
    <row r="48" spans="1:11" ht="12.75" customHeight="1" thickBot="1">
      <c r="A48" s="7"/>
      <c r="B48" s="95" t="s">
        <v>30</v>
      </c>
      <c r="C48" s="96" t="s">
        <v>46</v>
      </c>
      <c r="D48" s="91"/>
      <c r="E48" s="91"/>
      <c r="F48" s="91"/>
      <c r="G48" s="77">
        <f>COUNTIF(G5:G28,"= 0")</f>
        <v>3</v>
      </c>
      <c r="H48" s="77">
        <f>COUNTIF(H5:H28,"= 0")</f>
        <v>24</v>
      </c>
      <c r="I48" s="77">
        <f>COUNTIF(I5:I28,"= 0")</f>
        <v>24</v>
      </c>
      <c r="J48" s="77">
        <f>COUNTIF(J5:J28,"= 0")</f>
        <v>24</v>
      </c>
      <c r="K48" s="77">
        <f>COUNTIF(K5:K28,"= 0")</f>
        <v>24</v>
      </c>
    </row>
    <row r="49" spans="1:11" ht="12.75" customHeight="1" thickBot="1">
      <c r="A49" s="53"/>
      <c r="B49" s="53" t="s">
        <v>47</v>
      </c>
      <c r="C49" s="91"/>
      <c r="D49" s="91"/>
      <c r="E49" s="91"/>
      <c r="F49" s="91"/>
      <c r="G49" s="113">
        <f>(G33*15)+(G34*14)+(G35*13)+(G36*12)+(G37*11)+(G38*10)+(G39*9)+(G40*8)+(G41*7)+(G42*6)+(G43*5)+(G44*4)+(G45*3)+(G46*2)+(G47*1)</f>
        <v>288</v>
      </c>
      <c r="H49" s="92">
        <f>(H33*15)+(H34*14)+(H35*13)+(H36*12)+(H37*11)+(H38*10)+(H39*9)+(H40*8)+(H41*7)+(H42*6)+(H43*5)+(H44*4)+(H45*3)+(H46*2)+(H47*1)</f>
        <v>0</v>
      </c>
      <c r="I49" s="93">
        <f>(I33*15)+(I34*14)+(I35*13)+(I36*12)+(I37*11)+(I38*10)+(I39*9)+(I40*8)+(I41*7)+(I42*6)+(I43*5)+(I44*4)+(I45*3)+(I46*2)+(I47*1)</f>
        <v>0</v>
      </c>
      <c r="J49" s="93">
        <f>(J33*15)+(J34*14)+(J35*13)+(J36*12)+(J37*11)+(J38*10)+(J39*9)+(J40*8)+(J41*7)+(J42*6)+(J43*5)+(J44*4)+(J45*3)+(J46*2)+(J47*1)</f>
        <v>0</v>
      </c>
      <c r="K49" s="94">
        <f>(K33*15)+(K34*14)+(K35*13)+(K36*12)+(K37*11)+(K38*10)+(K39*9)+(K40*8)+(K41*7)+(K42*6)+(K43*5)+(K44*4)+(K45*3)+(K46*2)+(K47*1)</f>
        <v>0</v>
      </c>
    </row>
    <row r="50" spans="4:10" ht="12.75">
      <c r="D50" s="3"/>
      <c r="E50" s="3"/>
      <c r="F50" s="3"/>
      <c r="H50" s="8"/>
      <c r="I50" s="8"/>
      <c r="J50" s="8"/>
    </row>
    <row r="51" spans="4:10" ht="12.75">
      <c r="D51" s="3"/>
      <c r="E51" s="3"/>
      <c r="F51" s="3"/>
      <c r="H51" s="8"/>
      <c r="I51" s="8"/>
      <c r="J51" s="8"/>
    </row>
    <row r="52" spans="4:10" ht="12.75">
      <c r="D52" s="3"/>
      <c r="E52" s="3"/>
      <c r="F52" s="3"/>
      <c r="H52" s="8"/>
      <c r="I52" s="8"/>
      <c r="J52" s="8"/>
    </row>
    <row r="53" spans="4:10" ht="12.75">
      <c r="D53" s="3"/>
      <c r="E53" s="3"/>
      <c r="F53" s="3"/>
      <c r="H53" s="8"/>
      <c r="I53" s="8"/>
      <c r="J53" s="8"/>
    </row>
    <row r="54" spans="4:10" ht="12.75">
      <c r="D54" s="3"/>
      <c r="E54" s="3"/>
      <c r="F54" s="3"/>
      <c r="H54" s="8"/>
      <c r="I54" s="8"/>
      <c r="J54" s="8"/>
    </row>
    <row r="55" spans="4:10" ht="12.75">
      <c r="D55" s="3"/>
      <c r="E55" s="3"/>
      <c r="F55" s="3"/>
      <c r="H55" s="8"/>
      <c r="I55" s="8"/>
      <c r="J55" s="8"/>
    </row>
    <row r="56" spans="4:10" ht="12.75">
      <c r="D56" s="3"/>
      <c r="E56" s="3"/>
      <c r="F56" s="3"/>
      <c r="H56" s="8"/>
      <c r="I56" s="8"/>
      <c r="J56" s="8"/>
    </row>
    <row r="57" spans="4:10" ht="12.75">
      <c r="D57" s="3"/>
      <c r="E57" s="3"/>
      <c r="F57" s="3"/>
      <c r="H57" s="8"/>
      <c r="I57" s="8"/>
      <c r="J57" s="8"/>
    </row>
    <row r="58" spans="4:10" ht="12.75">
      <c r="D58" s="3"/>
      <c r="E58" s="3"/>
      <c r="F58" s="3"/>
      <c r="H58" s="8"/>
      <c r="I58" s="8"/>
      <c r="J58" s="8"/>
    </row>
    <row r="59" spans="4:10" ht="12.75">
      <c r="D59" s="3"/>
      <c r="E59" s="3"/>
      <c r="F59" s="3"/>
      <c r="H59" s="8"/>
      <c r="I59" s="8"/>
      <c r="J59" s="8"/>
    </row>
    <row r="60" spans="4:10" ht="12.75">
      <c r="D60" s="3"/>
      <c r="E60" s="3"/>
      <c r="F60" s="3"/>
      <c r="H60" s="8"/>
      <c r="I60" s="8"/>
      <c r="J60" s="8"/>
    </row>
    <row r="61" spans="4:10" ht="12.75">
      <c r="D61" s="3"/>
      <c r="E61" s="3"/>
      <c r="F61" s="3"/>
      <c r="H61" s="8"/>
      <c r="I61" s="8"/>
      <c r="J61" s="8"/>
    </row>
    <row r="62" spans="4:10" ht="12.75">
      <c r="D62" s="3"/>
      <c r="E62" s="3"/>
      <c r="F62" s="3"/>
      <c r="H62" s="8"/>
      <c r="I62" s="8"/>
      <c r="J62" s="8"/>
    </row>
    <row r="63" spans="4:10" ht="12.75">
      <c r="D63" s="3"/>
      <c r="E63" s="3"/>
      <c r="F63" s="3"/>
      <c r="H63" s="8"/>
      <c r="I63" s="8"/>
      <c r="J63" s="8"/>
    </row>
    <row r="64" spans="4:10" ht="12.75">
      <c r="D64" s="3"/>
      <c r="E64" s="3"/>
      <c r="F64" s="3"/>
      <c r="H64" s="8"/>
      <c r="I64" s="8"/>
      <c r="J64" s="8"/>
    </row>
    <row r="65" spans="4:10" ht="12.75">
      <c r="D65" s="3"/>
      <c r="E65" s="3"/>
      <c r="F65" s="3"/>
      <c r="H65" s="8"/>
      <c r="I65" s="8"/>
      <c r="J65" s="8"/>
    </row>
    <row r="66" spans="4:10" ht="12.75">
      <c r="D66" s="3"/>
      <c r="E66" s="3"/>
      <c r="F66" s="3"/>
      <c r="H66" s="8"/>
      <c r="I66" s="8"/>
      <c r="J66" s="8"/>
    </row>
    <row r="67" spans="4:10" ht="12.75">
      <c r="D67" s="3"/>
      <c r="E67" s="3"/>
      <c r="F67" s="3"/>
      <c r="H67" s="8"/>
      <c r="I67" s="8"/>
      <c r="J67" s="8"/>
    </row>
    <row r="68" spans="4:10" ht="12.75">
      <c r="D68" s="3"/>
      <c r="E68" s="3"/>
      <c r="F68" s="3"/>
      <c r="H68" s="8"/>
      <c r="I68" s="8"/>
      <c r="J68" s="8"/>
    </row>
    <row r="69" spans="4:10" ht="12.75">
      <c r="D69" s="3"/>
      <c r="E69" s="3"/>
      <c r="F69" s="3"/>
      <c r="H69" s="8"/>
      <c r="I69" s="8"/>
      <c r="J69" s="8"/>
    </row>
    <row r="70" spans="4:10" ht="12.75">
      <c r="D70" s="3"/>
      <c r="E70" s="3"/>
      <c r="F70" s="3"/>
      <c r="H70" s="8"/>
      <c r="I70" s="8"/>
      <c r="J70" s="8"/>
    </row>
    <row r="71" spans="4:10" ht="12.75">
      <c r="D71" s="3"/>
      <c r="E71" s="3"/>
      <c r="F71" s="3"/>
      <c r="H71" s="8"/>
      <c r="I71" s="8"/>
      <c r="J71" s="8"/>
    </row>
    <row r="72" spans="4:10" ht="12.75">
      <c r="D72" s="3"/>
      <c r="E72" s="3"/>
      <c r="F72" s="3"/>
      <c r="H72" s="8"/>
      <c r="I72" s="8"/>
      <c r="J72" s="8"/>
    </row>
    <row r="73" spans="4:10" ht="12.75">
      <c r="D73" s="3"/>
      <c r="E73" s="3"/>
      <c r="F73" s="3"/>
      <c r="H73" s="8"/>
      <c r="I73" s="8"/>
      <c r="J73" s="8"/>
    </row>
    <row r="74" spans="4:10" ht="12.75">
      <c r="D74" s="3"/>
      <c r="E74" s="3"/>
      <c r="F74" s="3"/>
      <c r="H74" s="8"/>
      <c r="I74" s="8"/>
      <c r="J74" s="8"/>
    </row>
    <row r="75" spans="4:10" ht="12.75">
      <c r="D75" s="3"/>
      <c r="E75" s="3"/>
      <c r="F75" s="3"/>
      <c r="H75" s="8"/>
      <c r="I75" s="8"/>
      <c r="J75" s="8"/>
    </row>
    <row r="76" spans="4:10" ht="12.75">
      <c r="D76" s="3"/>
      <c r="E76" s="3"/>
      <c r="F76" s="3"/>
      <c r="H76" s="8"/>
      <c r="I76" s="8"/>
      <c r="J76" s="8"/>
    </row>
    <row r="77" spans="4:10" ht="12.75">
      <c r="D77" s="3"/>
      <c r="E77" s="3"/>
      <c r="F77" s="3"/>
      <c r="H77" s="8"/>
      <c r="I77" s="8"/>
      <c r="J77" s="8"/>
    </row>
    <row r="78" spans="4:10" ht="12.75">
      <c r="D78" s="3"/>
      <c r="E78" s="3"/>
      <c r="F78" s="3"/>
      <c r="H78" s="8"/>
      <c r="I78" s="8"/>
      <c r="J78" s="8"/>
    </row>
    <row r="79" spans="4:10" ht="12.75">
      <c r="D79" s="3"/>
      <c r="E79" s="3"/>
      <c r="F79" s="3"/>
      <c r="H79" s="8"/>
      <c r="I79" s="8"/>
      <c r="J79" s="8"/>
    </row>
    <row r="80" spans="4:10" ht="12.75">
      <c r="D80" s="3"/>
      <c r="E80" s="3"/>
      <c r="F80" s="3"/>
      <c r="H80" s="8"/>
      <c r="I80" s="8"/>
      <c r="J80" s="8"/>
    </row>
    <row r="81" spans="4:10" ht="12.75">
      <c r="D81" s="3"/>
      <c r="E81" s="3"/>
      <c r="F81" s="3"/>
      <c r="H81" s="8"/>
      <c r="I81" s="8"/>
      <c r="J81" s="8"/>
    </row>
    <row r="82" spans="4:10" ht="12.75">
      <c r="D82" s="3"/>
      <c r="E82" s="3"/>
      <c r="F82" s="3"/>
      <c r="H82" s="8"/>
      <c r="I82" s="8"/>
      <c r="J82" s="8"/>
    </row>
    <row r="83" spans="4:10" ht="12.75">
      <c r="D83" s="3"/>
      <c r="E83" s="3"/>
      <c r="F83" s="3"/>
      <c r="H83" s="8"/>
      <c r="I83" s="8"/>
      <c r="J83" s="8"/>
    </row>
    <row r="84" spans="4:10" ht="12.75">
      <c r="D84" s="3"/>
      <c r="E84" s="3"/>
      <c r="F84" s="3"/>
      <c r="H84" s="8"/>
      <c r="I84" s="8"/>
      <c r="J84" s="8"/>
    </row>
    <row r="85" spans="4:10" ht="12.75">
      <c r="D85" s="3"/>
      <c r="E85" s="3"/>
      <c r="F85" s="3"/>
      <c r="H85" s="8"/>
      <c r="I85" s="8"/>
      <c r="J85" s="8"/>
    </row>
    <row r="86" spans="4:10" ht="12.75">
      <c r="D86" s="3"/>
      <c r="E86" s="3"/>
      <c r="F86" s="3"/>
      <c r="H86" s="8"/>
      <c r="I86" s="8"/>
      <c r="J86" s="8"/>
    </row>
    <row r="87" spans="4:10" ht="12.75">
      <c r="D87" s="3"/>
      <c r="E87" s="3"/>
      <c r="F87" s="3"/>
      <c r="H87" s="8"/>
      <c r="I87" s="8"/>
      <c r="J87" s="8"/>
    </row>
    <row r="88" spans="4:10" ht="12.75">
      <c r="D88" s="3"/>
      <c r="E88" s="3"/>
      <c r="F88" s="3"/>
      <c r="H88" s="8"/>
      <c r="I88" s="8"/>
      <c r="J88" s="8"/>
    </row>
    <row r="89" spans="4:10" ht="12.75">
      <c r="D89" s="3"/>
      <c r="E89" s="3"/>
      <c r="F89" s="3"/>
      <c r="H89" s="8"/>
      <c r="I89" s="8"/>
      <c r="J89" s="8"/>
    </row>
    <row r="90" spans="4:10" ht="12.75">
      <c r="D90" s="3"/>
      <c r="E90" s="3"/>
      <c r="F90" s="3"/>
      <c r="H90" s="8"/>
      <c r="I90" s="8"/>
      <c r="J90" s="8"/>
    </row>
    <row r="91" spans="4:10" ht="12.75">
      <c r="D91" s="3"/>
      <c r="E91" s="3"/>
      <c r="F91" s="3"/>
      <c r="H91" s="8"/>
      <c r="I91" s="8"/>
      <c r="J91" s="8"/>
    </row>
    <row r="92" spans="4:10" ht="12.75">
      <c r="D92" s="3"/>
      <c r="E92" s="3"/>
      <c r="F92" s="3"/>
      <c r="H92" s="8"/>
      <c r="I92" s="8"/>
      <c r="J92" s="8"/>
    </row>
    <row r="93" spans="4:10" ht="12.75">
      <c r="D93" s="3"/>
      <c r="E93" s="3"/>
      <c r="F93" s="3"/>
      <c r="H93" s="8"/>
      <c r="I93" s="8"/>
      <c r="J93" s="8"/>
    </row>
    <row r="94" spans="4:10" ht="12.75">
      <c r="D94" s="3"/>
      <c r="E94" s="3"/>
      <c r="F94" s="3"/>
      <c r="H94" s="8"/>
      <c r="I94" s="8"/>
      <c r="J94" s="8"/>
    </row>
    <row r="95" spans="4:10" ht="12.75">
      <c r="D95" s="3"/>
      <c r="E95" s="3"/>
      <c r="F95" s="3"/>
      <c r="H95" s="8"/>
      <c r="I95" s="8"/>
      <c r="J95" s="8"/>
    </row>
    <row r="96" spans="4:10" ht="12.75">
      <c r="D96" s="3"/>
      <c r="E96" s="3"/>
      <c r="F96" s="3"/>
      <c r="H96" s="8"/>
      <c r="I96" s="8"/>
      <c r="J96" s="8"/>
    </row>
    <row r="97" spans="4:10" ht="12.75">
      <c r="D97" s="3"/>
      <c r="E97" s="3"/>
      <c r="F97" s="3"/>
      <c r="H97" s="8"/>
      <c r="I97" s="8"/>
      <c r="J97" s="8"/>
    </row>
    <row r="98" spans="4:10" ht="12.75">
      <c r="D98" s="3"/>
      <c r="E98" s="3"/>
      <c r="F98" s="3"/>
      <c r="H98" s="8"/>
      <c r="I98" s="8"/>
      <c r="J98" s="8"/>
    </row>
    <row r="99" spans="4:10" ht="12.75">
      <c r="D99" s="3"/>
      <c r="E99" s="3"/>
      <c r="F99" s="3"/>
      <c r="H99" s="8"/>
      <c r="I99" s="8"/>
      <c r="J99" s="8"/>
    </row>
    <row r="100" spans="4:10" ht="12.75">
      <c r="D100" s="3"/>
      <c r="E100" s="3"/>
      <c r="F100" s="3"/>
      <c r="H100" s="8"/>
      <c r="I100" s="8"/>
      <c r="J100" s="8"/>
    </row>
    <row r="101" spans="4:10" ht="12.75">
      <c r="D101" s="3"/>
      <c r="E101" s="3"/>
      <c r="F101" s="3"/>
      <c r="H101" s="8"/>
      <c r="I101" s="8"/>
      <c r="J101" s="8"/>
    </row>
    <row r="102" spans="4:10" ht="12.75">
      <c r="D102" s="3"/>
      <c r="E102" s="3"/>
      <c r="F102" s="3"/>
      <c r="H102" s="8"/>
      <c r="I102" s="8"/>
      <c r="J102" s="8"/>
    </row>
    <row r="103" spans="4:10" ht="12.75">
      <c r="D103" s="3"/>
      <c r="E103" s="3"/>
      <c r="F103" s="3"/>
      <c r="H103" s="8"/>
      <c r="I103" s="8"/>
      <c r="J103" s="8"/>
    </row>
    <row r="104" spans="4:10" ht="12.75">
      <c r="D104" s="3"/>
      <c r="E104" s="3"/>
      <c r="F104" s="3"/>
      <c r="H104" s="8"/>
      <c r="I104" s="8"/>
      <c r="J104" s="8"/>
    </row>
    <row r="105" spans="4:10" ht="12.75">
      <c r="D105" s="3"/>
      <c r="E105" s="3"/>
      <c r="F105" s="3"/>
      <c r="H105" s="8"/>
      <c r="I105" s="8"/>
      <c r="J105" s="8"/>
    </row>
    <row r="106" spans="4:10" ht="12.75">
      <c r="D106" s="3"/>
      <c r="E106" s="3"/>
      <c r="F106" s="3"/>
      <c r="H106" s="8"/>
      <c r="I106" s="8"/>
      <c r="J106" s="8"/>
    </row>
    <row r="107" spans="4:10" ht="12.75">
      <c r="D107" s="3"/>
      <c r="E107" s="3"/>
      <c r="F107" s="3"/>
      <c r="H107" s="8"/>
      <c r="I107" s="8"/>
      <c r="J107" s="8"/>
    </row>
    <row r="108" spans="4:10" ht="12.75">
      <c r="D108" s="3"/>
      <c r="E108" s="3"/>
      <c r="F108" s="3"/>
      <c r="H108" s="8"/>
      <c r="I108" s="8"/>
      <c r="J108" s="8"/>
    </row>
    <row r="109" spans="4:10" ht="12.75">
      <c r="D109" s="3"/>
      <c r="E109" s="3"/>
      <c r="F109" s="3"/>
      <c r="H109" s="8"/>
      <c r="I109" s="8"/>
      <c r="J109" s="8"/>
    </row>
    <row r="110" spans="4:10" ht="12.75">
      <c r="D110" s="3"/>
      <c r="E110" s="3"/>
      <c r="F110" s="3"/>
      <c r="H110" s="8"/>
      <c r="I110" s="8"/>
      <c r="J110" s="8"/>
    </row>
    <row r="111" spans="4:10" ht="12.75">
      <c r="D111" s="3"/>
      <c r="E111" s="3"/>
      <c r="F111" s="3"/>
      <c r="H111" s="8"/>
      <c r="I111" s="8"/>
      <c r="J111" s="8"/>
    </row>
    <row r="112" spans="4:10" ht="12.75">
      <c r="D112" s="3"/>
      <c r="E112" s="3"/>
      <c r="F112" s="3"/>
      <c r="H112" s="8"/>
      <c r="I112" s="8"/>
      <c r="J112" s="8"/>
    </row>
    <row r="113" spans="4:10" ht="12.75">
      <c r="D113" s="3"/>
      <c r="E113" s="3"/>
      <c r="F113" s="3"/>
      <c r="H113" s="8"/>
      <c r="I113" s="8"/>
      <c r="J113" s="8"/>
    </row>
    <row r="114" spans="4:10" ht="12.75">
      <c r="D114" s="3"/>
      <c r="E114" s="3"/>
      <c r="F114" s="3"/>
      <c r="H114" s="8"/>
      <c r="I114" s="8"/>
      <c r="J114" s="8"/>
    </row>
    <row r="115" spans="4:10" ht="12.75">
      <c r="D115" s="3"/>
      <c r="E115" s="3"/>
      <c r="F115" s="3"/>
      <c r="H115" s="8"/>
      <c r="I115" s="8"/>
      <c r="J115" s="8"/>
    </row>
    <row r="116" spans="4:10" ht="12.75">
      <c r="D116" s="3"/>
      <c r="E116" s="3"/>
      <c r="F116" s="3"/>
      <c r="H116" s="8"/>
      <c r="I116" s="8"/>
      <c r="J116" s="8"/>
    </row>
    <row r="117" spans="4:10" ht="12.75">
      <c r="D117" s="3"/>
      <c r="E117" s="3"/>
      <c r="F117" s="3"/>
      <c r="H117" s="8"/>
      <c r="I117" s="8"/>
      <c r="J117" s="8"/>
    </row>
    <row r="118" spans="4:10" ht="12.75">
      <c r="D118" s="3"/>
      <c r="E118" s="3"/>
      <c r="F118" s="3"/>
      <c r="H118" s="8"/>
      <c r="I118" s="8"/>
      <c r="J118" s="8"/>
    </row>
    <row r="119" spans="4:10" ht="12.75">
      <c r="D119" s="3"/>
      <c r="E119" s="3"/>
      <c r="F119" s="3"/>
      <c r="H119" s="8"/>
      <c r="I119" s="8"/>
      <c r="J119" s="8"/>
    </row>
    <row r="120" spans="4:10" ht="12.75">
      <c r="D120" s="3"/>
      <c r="E120" s="3"/>
      <c r="F120" s="3"/>
      <c r="H120" s="8"/>
      <c r="I120" s="8"/>
      <c r="J120" s="8"/>
    </row>
    <row r="121" spans="4:10" ht="12.75">
      <c r="D121" s="3"/>
      <c r="E121" s="3"/>
      <c r="F121" s="3"/>
      <c r="H121" s="8"/>
      <c r="I121" s="8"/>
      <c r="J121" s="8"/>
    </row>
    <row r="122" spans="4:10" ht="12.75">
      <c r="D122" s="3"/>
      <c r="E122" s="3"/>
      <c r="F122" s="3"/>
      <c r="H122" s="8"/>
      <c r="I122" s="8"/>
      <c r="J122" s="8"/>
    </row>
    <row r="123" spans="4:10" ht="12.75">
      <c r="D123" s="3"/>
      <c r="E123" s="3"/>
      <c r="F123" s="3"/>
      <c r="H123" s="8"/>
      <c r="I123" s="8"/>
      <c r="J123" s="8"/>
    </row>
    <row r="124" spans="4:10" ht="12.75">
      <c r="D124" s="3"/>
      <c r="E124" s="3"/>
      <c r="F124" s="3"/>
      <c r="H124" s="8"/>
      <c r="I124" s="8"/>
      <c r="J124" s="8"/>
    </row>
    <row r="125" spans="4:10" ht="12.75">
      <c r="D125" s="3"/>
      <c r="E125" s="3"/>
      <c r="F125" s="3"/>
      <c r="H125" s="8"/>
      <c r="I125" s="8"/>
      <c r="J125" s="8"/>
    </row>
    <row r="126" spans="4:10" ht="12.75">
      <c r="D126" s="3"/>
      <c r="E126" s="3"/>
      <c r="F126" s="3"/>
      <c r="H126" s="8"/>
      <c r="I126" s="8"/>
      <c r="J126" s="8"/>
    </row>
    <row r="127" spans="4:10" ht="12.75">
      <c r="D127" s="3"/>
      <c r="E127" s="3"/>
      <c r="F127" s="3"/>
      <c r="H127" s="8"/>
      <c r="I127" s="8"/>
      <c r="J127" s="8"/>
    </row>
    <row r="128" spans="4:10" ht="12.75">
      <c r="D128" s="3"/>
      <c r="E128" s="3"/>
      <c r="F128" s="3"/>
      <c r="H128" s="8"/>
      <c r="I128" s="8"/>
      <c r="J128" s="8"/>
    </row>
    <row r="129" spans="4:10" ht="12.75">
      <c r="D129" s="3"/>
      <c r="E129" s="3"/>
      <c r="F129" s="3"/>
      <c r="H129" s="8"/>
      <c r="I129" s="8"/>
      <c r="J129" s="8"/>
    </row>
    <row r="130" spans="4:10" ht="12.75">
      <c r="D130" s="3"/>
      <c r="E130" s="3"/>
      <c r="F130" s="3"/>
      <c r="H130" s="8"/>
      <c r="I130" s="8"/>
      <c r="J130" s="8"/>
    </row>
    <row r="131" spans="4:10" ht="12.75">
      <c r="D131" s="3"/>
      <c r="E131" s="3"/>
      <c r="F131" s="3"/>
      <c r="H131" s="8"/>
      <c r="I131" s="8"/>
      <c r="J131" s="8"/>
    </row>
    <row r="132" spans="4:10" ht="12.75">
      <c r="D132" s="3"/>
      <c r="E132" s="3"/>
      <c r="F132" s="3"/>
      <c r="H132" s="8"/>
      <c r="I132" s="8"/>
      <c r="J132" s="8"/>
    </row>
    <row r="133" spans="4:10" ht="12.75">
      <c r="D133" s="3"/>
      <c r="E133" s="3"/>
      <c r="F133" s="3"/>
      <c r="H133" s="8"/>
      <c r="I133" s="8"/>
      <c r="J133" s="8"/>
    </row>
    <row r="134" spans="4:10" ht="12.75">
      <c r="D134" s="3"/>
      <c r="E134" s="3"/>
      <c r="F134" s="3"/>
      <c r="H134" s="8"/>
      <c r="I134" s="8"/>
      <c r="J134" s="8"/>
    </row>
    <row r="135" spans="4:10" ht="12.75">
      <c r="D135" s="3"/>
      <c r="E135" s="3"/>
      <c r="F135" s="3"/>
      <c r="H135" s="8"/>
      <c r="I135" s="8"/>
      <c r="J135" s="8"/>
    </row>
    <row r="136" spans="4:10" ht="12.75">
      <c r="D136" s="3"/>
      <c r="E136" s="3"/>
      <c r="F136" s="3"/>
      <c r="H136" s="8"/>
      <c r="I136" s="8"/>
      <c r="J136" s="8"/>
    </row>
    <row r="137" spans="4:10" ht="12.75">
      <c r="D137" s="3"/>
      <c r="E137" s="3"/>
      <c r="F137" s="3"/>
      <c r="H137" s="8"/>
      <c r="I137" s="8"/>
      <c r="J137" s="8"/>
    </row>
    <row r="138" spans="4:10" ht="12.75">
      <c r="D138" s="3"/>
      <c r="E138" s="3"/>
      <c r="F138" s="3"/>
      <c r="H138" s="8"/>
      <c r="I138" s="8"/>
      <c r="J138" s="8"/>
    </row>
    <row r="139" spans="4:10" ht="12.75">
      <c r="D139" s="3"/>
      <c r="E139" s="3"/>
      <c r="F139" s="3"/>
      <c r="H139" s="8"/>
      <c r="I139" s="8"/>
      <c r="J139" s="8"/>
    </row>
    <row r="140" spans="4:10" ht="12.75">
      <c r="D140" s="3"/>
      <c r="E140" s="3"/>
      <c r="F140" s="3"/>
      <c r="H140" s="8"/>
      <c r="I140" s="8"/>
      <c r="J140" s="8"/>
    </row>
    <row r="141" spans="4:10" ht="12.75">
      <c r="D141" s="3"/>
      <c r="E141" s="3"/>
      <c r="F141" s="3"/>
      <c r="H141" s="8"/>
      <c r="I141" s="8"/>
      <c r="J141" s="8"/>
    </row>
    <row r="142" spans="4:10" ht="12.75">
      <c r="D142" s="3"/>
      <c r="E142" s="3"/>
      <c r="F142" s="3"/>
      <c r="H142" s="8"/>
      <c r="I142" s="8"/>
      <c r="J142" s="8"/>
    </row>
    <row r="143" spans="4:10" ht="12.75">
      <c r="D143" s="3"/>
      <c r="E143" s="3"/>
      <c r="F143" s="3"/>
      <c r="H143" s="8"/>
      <c r="I143" s="8"/>
      <c r="J143" s="8"/>
    </row>
    <row r="144" spans="4:10" ht="12.75">
      <c r="D144" s="3"/>
      <c r="E144" s="3"/>
      <c r="F144" s="3"/>
      <c r="H144" s="8"/>
      <c r="I144" s="8"/>
      <c r="J144" s="8"/>
    </row>
    <row r="145" spans="4:10" ht="12.75">
      <c r="D145" s="3"/>
      <c r="E145" s="3"/>
      <c r="F145" s="3"/>
      <c r="H145" s="8"/>
      <c r="I145" s="8"/>
      <c r="J145" s="8"/>
    </row>
    <row r="146" spans="4:10" ht="12.75">
      <c r="D146" s="3"/>
      <c r="E146" s="3"/>
      <c r="F146" s="3"/>
      <c r="H146" s="8"/>
      <c r="I146" s="8"/>
      <c r="J146" s="8"/>
    </row>
    <row r="147" spans="4:10" ht="12.75">
      <c r="D147" s="3"/>
      <c r="E147" s="3"/>
      <c r="F147" s="3"/>
      <c r="H147" s="8"/>
      <c r="I147" s="8"/>
      <c r="J147" s="8"/>
    </row>
    <row r="148" spans="4:10" ht="12.75">
      <c r="D148" s="3"/>
      <c r="E148" s="3"/>
      <c r="F148" s="3"/>
      <c r="H148" s="8"/>
      <c r="I148" s="8"/>
      <c r="J148" s="8"/>
    </row>
    <row r="149" spans="4:10" ht="12.75">
      <c r="D149" s="3"/>
      <c r="E149" s="3"/>
      <c r="F149" s="3"/>
      <c r="H149" s="8"/>
      <c r="I149" s="8"/>
      <c r="J149" s="8"/>
    </row>
    <row r="150" spans="4:10" ht="12.75">
      <c r="D150" s="3"/>
      <c r="E150" s="3"/>
      <c r="F150" s="3"/>
      <c r="H150" s="8"/>
      <c r="I150" s="8"/>
      <c r="J150" s="8"/>
    </row>
    <row r="151" spans="4:10" ht="12.75">
      <c r="D151" s="3"/>
      <c r="E151" s="3"/>
      <c r="F151" s="3"/>
      <c r="H151" s="8"/>
      <c r="I151" s="8"/>
      <c r="J151" s="8"/>
    </row>
    <row r="152" spans="4:10" ht="12.75">
      <c r="D152" s="3"/>
      <c r="E152" s="3"/>
      <c r="F152" s="3"/>
      <c r="H152" s="8"/>
      <c r="I152" s="8"/>
      <c r="J152" s="8"/>
    </row>
    <row r="153" spans="4:10" ht="12.75">
      <c r="D153" s="3"/>
      <c r="E153" s="3"/>
      <c r="F153" s="3"/>
      <c r="H153" s="8"/>
      <c r="I153" s="8"/>
      <c r="J153" s="8"/>
    </row>
    <row r="154" spans="4:10" ht="12.75">
      <c r="D154" s="3"/>
      <c r="E154" s="3"/>
      <c r="F154" s="3"/>
      <c r="H154" s="8"/>
      <c r="I154" s="8"/>
      <c r="J154" s="8"/>
    </row>
    <row r="155" spans="4:10" ht="12.75">
      <c r="D155" s="3"/>
      <c r="E155" s="3"/>
      <c r="F155" s="3"/>
      <c r="H155" s="8"/>
      <c r="I155" s="8"/>
      <c r="J155" s="8"/>
    </row>
    <row r="156" spans="4:10" ht="12.75">
      <c r="D156" s="3"/>
      <c r="E156" s="3"/>
      <c r="F156" s="3"/>
      <c r="H156" s="8"/>
      <c r="I156" s="8"/>
      <c r="J156" s="8"/>
    </row>
    <row r="157" spans="4:10" ht="12.75">
      <c r="D157" s="3"/>
      <c r="E157" s="3"/>
      <c r="F157" s="3"/>
      <c r="H157" s="8"/>
      <c r="I157" s="8"/>
      <c r="J157" s="8"/>
    </row>
    <row r="158" spans="4:10" ht="12.75">
      <c r="D158" s="3"/>
      <c r="E158" s="3"/>
      <c r="F158" s="3"/>
      <c r="H158" s="8"/>
      <c r="I158" s="8"/>
      <c r="J158" s="8"/>
    </row>
    <row r="159" spans="4:10" ht="12.75">
      <c r="D159" s="3"/>
      <c r="E159" s="3"/>
      <c r="F159" s="3"/>
      <c r="H159" s="8"/>
      <c r="I159" s="8"/>
      <c r="J159" s="8"/>
    </row>
    <row r="160" spans="4:10" ht="12.75">
      <c r="D160" s="3"/>
      <c r="E160" s="3"/>
      <c r="F160" s="3"/>
      <c r="H160" s="8"/>
      <c r="I160" s="8"/>
      <c r="J160" s="8"/>
    </row>
    <row r="161" spans="4:10" ht="12.75">
      <c r="D161" s="3"/>
      <c r="E161" s="3"/>
      <c r="F161" s="3"/>
      <c r="H161" s="8"/>
      <c r="I161" s="8"/>
      <c r="J161" s="8"/>
    </row>
    <row r="162" spans="4:10" ht="12.75">
      <c r="D162" s="3"/>
      <c r="E162" s="3"/>
      <c r="F162" s="3"/>
      <c r="H162" s="8"/>
      <c r="I162" s="8"/>
      <c r="J162" s="8"/>
    </row>
    <row r="163" spans="4:10" ht="12.75">
      <c r="D163" s="3"/>
      <c r="E163" s="3"/>
      <c r="F163" s="3"/>
      <c r="H163" s="8"/>
      <c r="I163" s="8"/>
      <c r="J163" s="8"/>
    </row>
    <row r="164" spans="4:10" ht="12.75">
      <c r="D164" s="3"/>
      <c r="E164" s="3"/>
      <c r="F164" s="3"/>
      <c r="H164" s="8"/>
      <c r="I164" s="8"/>
      <c r="J164" s="8"/>
    </row>
    <row r="165" spans="4:10" ht="12.75">
      <c r="D165" s="3"/>
      <c r="E165" s="3"/>
      <c r="F165" s="3"/>
      <c r="H165" s="8"/>
      <c r="I165" s="8"/>
      <c r="J165" s="8"/>
    </row>
    <row r="166" spans="4:10" ht="12.75">
      <c r="D166" s="3"/>
      <c r="E166" s="3"/>
      <c r="F166" s="3"/>
      <c r="H166" s="8"/>
      <c r="I166" s="8"/>
      <c r="J166" s="8"/>
    </row>
    <row r="167" spans="4:10" ht="12.75">
      <c r="D167" s="3"/>
      <c r="E167" s="3"/>
      <c r="F167" s="3"/>
      <c r="H167" s="8"/>
      <c r="I167" s="8"/>
      <c r="J167" s="8"/>
    </row>
    <row r="168" spans="4:10" ht="12.75">
      <c r="D168" s="3"/>
      <c r="E168" s="3"/>
      <c r="F168" s="3"/>
      <c r="H168" s="8"/>
      <c r="I168" s="8"/>
      <c r="J168" s="8"/>
    </row>
    <row r="169" spans="4:10" ht="12.75">
      <c r="D169" s="3"/>
      <c r="E169" s="3"/>
      <c r="F169" s="3"/>
      <c r="H169" s="8"/>
      <c r="I169" s="8"/>
      <c r="J169" s="8"/>
    </row>
    <row r="170" spans="4:10" ht="12.75">
      <c r="D170" s="3"/>
      <c r="E170" s="3"/>
      <c r="F170" s="3"/>
      <c r="H170" s="8"/>
      <c r="I170" s="8"/>
      <c r="J170" s="8"/>
    </row>
    <row r="171" spans="4:10" ht="12.75">
      <c r="D171" s="3"/>
      <c r="E171" s="3"/>
      <c r="F171" s="3"/>
      <c r="H171" s="8"/>
      <c r="I171" s="8"/>
      <c r="J171" s="8"/>
    </row>
    <row r="172" spans="4:10" ht="12.75">
      <c r="D172" s="3"/>
      <c r="E172" s="3"/>
      <c r="F172" s="3"/>
      <c r="H172" s="8"/>
      <c r="I172" s="8"/>
      <c r="J172" s="8"/>
    </row>
    <row r="173" spans="4:10" ht="12.75">
      <c r="D173" s="3"/>
      <c r="E173" s="3"/>
      <c r="F173" s="3"/>
      <c r="H173" s="8"/>
      <c r="I173" s="8"/>
      <c r="J173" s="8"/>
    </row>
    <row r="174" spans="4:10" ht="12.75">
      <c r="D174" s="3"/>
      <c r="E174" s="3"/>
      <c r="F174" s="3"/>
      <c r="H174" s="8"/>
      <c r="I174" s="8"/>
      <c r="J174" s="8"/>
    </row>
    <row r="175" spans="4:10" ht="12.75">
      <c r="D175" s="3"/>
      <c r="E175" s="3"/>
      <c r="F175" s="3"/>
      <c r="H175" s="8"/>
      <c r="I175" s="8"/>
      <c r="J175" s="8"/>
    </row>
    <row r="176" spans="4:10" ht="12.75">
      <c r="D176" s="3"/>
      <c r="E176" s="3"/>
      <c r="F176" s="3"/>
      <c r="H176" s="8"/>
      <c r="I176" s="8"/>
      <c r="J176" s="8"/>
    </row>
    <row r="177" spans="4:10" ht="12.75">
      <c r="D177" s="3"/>
      <c r="E177" s="3"/>
      <c r="F177" s="3"/>
      <c r="H177" s="8"/>
      <c r="I177" s="8"/>
      <c r="J177" s="8"/>
    </row>
    <row r="178" spans="4:10" ht="12.75">
      <c r="D178" s="3"/>
      <c r="E178" s="3"/>
      <c r="F178" s="3"/>
      <c r="H178" s="8"/>
      <c r="I178" s="8"/>
      <c r="J178" s="8"/>
    </row>
    <row r="179" spans="4:10" ht="12.75">
      <c r="D179" s="3"/>
      <c r="E179" s="3"/>
      <c r="F179" s="3"/>
      <c r="H179" s="8"/>
      <c r="I179" s="8"/>
      <c r="J179" s="8"/>
    </row>
    <row r="180" spans="4:10" ht="12.75">
      <c r="D180" s="3"/>
      <c r="E180" s="3"/>
      <c r="F180" s="3"/>
      <c r="H180" s="8"/>
      <c r="I180" s="8"/>
      <c r="J180" s="8"/>
    </row>
    <row r="181" spans="4:10" ht="12.75">
      <c r="D181" s="3"/>
      <c r="E181" s="3"/>
      <c r="F181" s="3"/>
      <c r="H181" s="8"/>
      <c r="I181" s="8"/>
      <c r="J181" s="8"/>
    </row>
    <row r="182" spans="4:10" ht="12.75">
      <c r="D182" s="3"/>
      <c r="E182" s="3"/>
      <c r="F182" s="3"/>
      <c r="H182" s="8"/>
      <c r="I182" s="8"/>
      <c r="J182" s="8"/>
    </row>
    <row r="183" spans="4:10" ht="12.75">
      <c r="D183" s="3"/>
      <c r="E183" s="3"/>
      <c r="F183" s="3"/>
      <c r="H183" s="8"/>
      <c r="I183" s="8"/>
      <c r="J183" s="8"/>
    </row>
    <row r="184" spans="4:10" ht="12.75">
      <c r="D184" s="3"/>
      <c r="E184" s="3"/>
      <c r="F184" s="3"/>
      <c r="H184" s="8"/>
      <c r="I184" s="8"/>
      <c r="J184" s="8"/>
    </row>
    <row r="185" spans="4:10" ht="12.75">
      <c r="D185" s="3"/>
      <c r="E185" s="3"/>
      <c r="F185" s="3"/>
      <c r="H185" s="8"/>
      <c r="I185" s="8"/>
      <c r="J185" s="8"/>
    </row>
    <row r="186" spans="4:10" ht="12.75">
      <c r="D186" s="3"/>
      <c r="E186" s="3"/>
      <c r="F186" s="3"/>
      <c r="H186" s="8"/>
      <c r="I186" s="8"/>
      <c r="J186" s="8"/>
    </row>
    <row r="187" spans="4:10" ht="12.75">
      <c r="D187" s="3"/>
      <c r="E187" s="3"/>
      <c r="F187" s="3"/>
      <c r="H187" s="8"/>
      <c r="I187" s="8"/>
      <c r="J187" s="8"/>
    </row>
    <row r="188" spans="4:10" ht="12.75">
      <c r="D188" s="3"/>
      <c r="E188" s="3"/>
      <c r="F188" s="3"/>
      <c r="H188" s="8"/>
      <c r="I188" s="8"/>
      <c r="J188" s="8"/>
    </row>
    <row r="189" spans="4:10" ht="12.75">
      <c r="D189" s="3"/>
      <c r="E189" s="3"/>
      <c r="F189" s="3"/>
      <c r="H189" s="8"/>
      <c r="I189" s="8"/>
      <c r="J189" s="8"/>
    </row>
    <row r="190" spans="4:10" ht="12.75">
      <c r="D190" s="3"/>
      <c r="E190" s="3"/>
      <c r="F190" s="3"/>
      <c r="H190" s="8"/>
      <c r="I190" s="8"/>
      <c r="J190" s="8"/>
    </row>
    <row r="191" spans="4:10" ht="12.75">
      <c r="D191" s="3"/>
      <c r="E191" s="3"/>
      <c r="F191" s="3"/>
      <c r="H191" s="8"/>
      <c r="I191" s="8"/>
      <c r="J191" s="8"/>
    </row>
    <row r="192" spans="4:10" ht="12.75">
      <c r="D192" s="3"/>
      <c r="E192" s="3"/>
      <c r="F192" s="3"/>
      <c r="H192" s="8"/>
      <c r="I192" s="8"/>
      <c r="J192" s="8"/>
    </row>
    <row r="193" spans="4:10" ht="12.75">
      <c r="D193" s="3"/>
      <c r="E193" s="3"/>
      <c r="F193" s="3"/>
      <c r="H193" s="8"/>
      <c r="I193" s="8"/>
      <c r="J193" s="8"/>
    </row>
    <row r="194" spans="4:10" ht="12.75">
      <c r="D194" s="3"/>
      <c r="E194" s="3"/>
      <c r="F194" s="3"/>
      <c r="H194" s="8"/>
      <c r="I194" s="8"/>
      <c r="J194" s="8"/>
    </row>
    <row r="195" spans="4:10" ht="12.75">
      <c r="D195" s="3"/>
      <c r="E195" s="3"/>
      <c r="F195" s="3"/>
      <c r="H195" s="8"/>
      <c r="I195" s="8"/>
      <c r="J195" s="8"/>
    </row>
    <row r="196" spans="4:10" ht="12.75">
      <c r="D196" s="3"/>
      <c r="E196" s="3"/>
      <c r="F196" s="3"/>
      <c r="H196" s="8"/>
      <c r="I196" s="8"/>
      <c r="J196" s="8"/>
    </row>
    <row r="197" spans="4:10" ht="12.75">
      <c r="D197" s="3"/>
      <c r="E197" s="3"/>
      <c r="F197" s="3"/>
      <c r="H197" s="8"/>
      <c r="I197" s="8"/>
      <c r="J197" s="8"/>
    </row>
    <row r="198" spans="4:10" ht="12.75">
      <c r="D198" s="3"/>
      <c r="E198" s="3"/>
      <c r="F198" s="3"/>
      <c r="H198" s="8"/>
      <c r="I198" s="8"/>
      <c r="J198" s="8"/>
    </row>
    <row r="199" spans="4:10" ht="12.75">
      <c r="D199" s="3"/>
      <c r="E199" s="3"/>
      <c r="F199" s="3"/>
      <c r="H199" s="8"/>
      <c r="I199" s="8"/>
      <c r="J199" s="8"/>
    </row>
    <row r="200" spans="4:10" ht="12.75">
      <c r="D200" s="3"/>
      <c r="E200" s="3"/>
      <c r="F200" s="3"/>
      <c r="H200" s="8"/>
      <c r="I200" s="8"/>
      <c r="J200" s="8"/>
    </row>
    <row r="201" spans="4:10" ht="12.75">
      <c r="D201" s="3"/>
      <c r="E201" s="3"/>
      <c r="F201" s="3"/>
      <c r="H201" s="8"/>
      <c r="I201" s="8"/>
      <c r="J201" s="8"/>
    </row>
    <row r="202" spans="4:10" ht="12.75">
      <c r="D202" s="3"/>
      <c r="E202" s="3"/>
      <c r="F202" s="3"/>
      <c r="H202" s="8"/>
      <c r="I202" s="8"/>
      <c r="J202" s="8"/>
    </row>
    <row r="203" spans="4:10" ht="12.75">
      <c r="D203" s="3"/>
      <c r="E203" s="3"/>
      <c r="F203" s="3"/>
      <c r="H203" s="8"/>
      <c r="I203" s="8"/>
      <c r="J203" s="8"/>
    </row>
    <row r="204" spans="4:10" ht="12.75">
      <c r="D204" s="3"/>
      <c r="E204" s="3"/>
      <c r="F204" s="3"/>
      <c r="H204" s="8"/>
      <c r="I204" s="8"/>
      <c r="J204" s="8"/>
    </row>
    <row r="205" spans="4:10" ht="12.75">
      <c r="D205" s="3"/>
      <c r="E205" s="3"/>
      <c r="F205" s="3"/>
      <c r="H205" s="8"/>
      <c r="I205" s="8"/>
      <c r="J205" s="8"/>
    </row>
    <row r="206" spans="4:10" ht="12.75">
      <c r="D206" s="3"/>
      <c r="E206" s="3"/>
      <c r="F206" s="3"/>
      <c r="H206" s="8"/>
      <c r="I206" s="8"/>
      <c r="J206" s="8"/>
    </row>
    <row r="207" spans="4:10" ht="12.75">
      <c r="D207" s="3"/>
      <c r="E207" s="3"/>
      <c r="F207" s="3"/>
      <c r="H207" s="8"/>
      <c r="I207" s="8"/>
      <c r="J207" s="8"/>
    </row>
    <row r="208" spans="4:10" ht="12.75">
      <c r="D208" s="3"/>
      <c r="E208" s="3"/>
      <c r="F208" s="3"/>
      <c r="H208" s="8"/>
      <c r="I208" s="8"/>
      <c r="J208" s="8"/>
    </row>
    <row r="209" spans="4:10" ht="12.75">
      <c r="D209" s="3"/>
      <c r="E209" s="3"/>
      <c r="F209" s="3"/>
      <c r="H209" s="8"/>
      <c r="I209" s="8"/>
      <c r="J209" s="8"/>
    </row>
    <row r="210" spans="4:10" ht="12.75">
      <c r="D210" s="3"/>
      <c r="E210" s="3"/>
      <c r="F210" s="3"/>
      <c r="H210" s="8"/>
      <c r="I210" s="8"/>
      <c r="J210" s="8"/>
    </row>
    <row r="211" spans="4:10" ht="12.75">
      <c r="D211" s="3"/>
      <c r="E211" s="3"/>
      <c r="F211" s="3"/>
      <c r="H211" s="8"/>
      <c r="I211" s="8"/>
      <c r="J211" s="8"/>
    </row>
    <row r="212" spans="4:10" ht="12.75">
      <c r="D212" s="3"/>
      <c r="E212" s="3"/>
      <c r="F212" s="3"/>
      <c r="H212" s="8"/>
      <c r="I212" s="8"/>
      <c r="J212" s="8"/>
    </row>
    <row r="213" spans="4:10" ht="12.75">
      <c r="D213" s="3"/>
      <c r="E213" s="3"/>
      <c r="F213" s="3"/>
      <c r="H213" s="8"/>
      <c r="I213" s="8"/>
      <c r="J213" s="8"/>
    </row>
    <row r="214" spans="4:10" ht="12.75">
      <c r="D214" s="3"/>
      <c r="E214" s="3"/>
      <c r="F214" s="3"/>
      <c r="H214" s="8"/>
      <c r="I214" s="8"/>
      <c r="J214" s="8"/>
    </row>
    <row r="215" spans="4:10" ht="12.75">
      <c r="D215" s="3"/>
      <c r="E215" s="3"/>
      <c r="F215" s="3"/>
      <c r="H215" s="8"/>
      <c r="I215" s="8"/>
      <c r="J215" s="8"/>
    </row>
    <row r="216" spans="4:10" ht="12.75">
      <c r="D216" s="3"/>
      <c r="E216" s="3"/>
      <c r="F216" s="3"/>
      <c r="H216" s="8"/>
      <c r="I216" s="8"/>
      <c r="J216" s="8"/>
    </row>
    <row r="217" spans="4:10" ht="12.75">
      <c r="D217" s="3"/>
      <c r="E217" s="3"/>
      <c r="F217" s="3"/>
      <c r="H217" s="8"/>
      <c r="I217" s="8"/>
      <c r="J217" s="8"/>
    </row>
    <row r="218" spans="4:10" ht="12.75">
      <c r="D218" s="3"/>
      <c r="E218" s="3"/>
      <c r="F218" s="3"/>
      <c r="H218" s="8"/>
      <c r="I218" s="8"/>
      <c r="J218" s="8"/>
    </row>
    <row r="219" spans="4:10" ht="12.75">
      <c r="D219" s="3"/>
      <c r="E219" s="3"/>
      <c r="F219" s="3"/>
      <c r="H219" s="8"/>
      <c r="I219" s="8"/>
      <c r="J219" s="8"/>
    </row>
    <row r="220" spans="4:10" ht="12.75">
      <c r="D220" s="3"/>
      <c r="E220" s="3"/>
      <c r="F220" s="3"/>
      <c r="H220" s="8"/>
      <c r="I220" s="8"/>
      <c r="J220" s="8"/>
    </row>
    <row r="221" spans="4:10" ht="12.75">
      <c r="D221" s="3"/>
      <c r="E221" s="3"/>
      <c r="F221" s="3"/>
      <c r="H221" s="8"/>
      <c r="I221" s="8"/>
      <c r="J221" s="8"/>
    </row>
    <row r="222" spans="4:10" ht="12.75">
      <c r="D222" s="3"/>
      <c r="E222" s="3"/>
      <c r="F222" s="3"/>
      <c r="H222" s="8"/>
      <c r="I222" s="8"/>
      <c r="J222" s="8"/>
    </row>
    <row r="223" spans="4:10" ht="12.75">
      <c r="D223" s="3"/>
      <c r="E223" s="3"/>
      <c r="F223" s="3"/>
      <c r="H223" s="8"/>
      <c r="I223" s="8"/>
      <c r="J223" s="8"/>
    </row>
    <row r="224" spans="4:10" ht="12.75">
      <c r="D224" s="3"/>
      <c r="E224" s="3"/>
      <c r="F224" s="3"/>
      <c r="H224" s="8"/>
      <c r="I224" s="8"/>
      <c r="J224" s="8"/>
    </row>
    <row r="225" spans="4:10" ht="12.75">
      <c r="D225" s="3"/>
      <c r="E225" s="3"/>
      <c r="F225" s="3"/>
      <c r="H225" s="8"/>
      <c r="I225" s="8"/>
      <c r="J225" s="8"/>
    </row>
    <row r="226" spans="4:10" ht="12.75">
      <c r="D226" s="3"/>
      <c r="E226" s="3"/>
      <c r="F226" s="3"/>
      <c r="H226" s="8"/>
      <c r="I226" s="8"/>
      <c r="J226" s="8"/>
    </row>
    <row r="227" spans="4:10" ht="12.75">
      <c r="D227" s="3"/>
      <c r="E227" s="3"/>
      <c r="F227" s="3"/>
      <c r="H227" s="8"/>
      <c r="I227" s="8"/>
      <c r="J227" s="8"/>
    </row>
    <row r="228" spans="4:10" ht="12.75">
      <c r="D228" s="3"/>
      <c r="E228" s="3"/>
      <c r="F228" s="3"/>
      <c r="H228" s="8"/>
      <c r="I228" s="8"/>
      <c r="J228" s="8"/>
    </row>
    <row r="229" spans="4:10" ht="12.75">
      <c r="D229" s="3"/>
      <c r="E229" s="3"/>
      <c r="F229" s="3"/>
      <c r="H229" s="8"/>
      <c r="I229" s="8"/>
      <c r="J229" s="8"/>
    </row>
    <row r="230" spans="4:10" ht="12.75">
      <c r="D230" s="3"/>
      <c r="E230" s="3"/>
      <c r="F230" s="3"/>
      <c r="H230" s="8"/>
      <c r="I230" s="8"/>
      <c r="J230" s="8"/>
    </row>
    <row r="231" spans="4:10" ht="12.75">
      <c r="D231" s="3"/>
      <c r="E231" s="3"/>
      <c r="F231" s="3"/>
      <c r="H231" s="8"/>
      <c r="I231" s="8"/>
      <c r="J231" s="8"/>
    </row>
    <row r="232" spans="4:10" ht="12.75">
      <c r="D232" s="3"/>
      <c r="E232" s="3"/>
      <c r="F232" s="3"/>
      <c r="H232" s="8"/>
      <c r="I232" s="8"/>
      <c r="J232" s="8"/>
    </row>
    <row r="233" spans="4:10" ht="12.75">
      <c r="D233" s="3"/>
      <c r="E233" s="3"/>
      <c r="F233" s="3"/>
      <c r="H233" s="8"/>
      <c r="I233" s="8"/>
      <c r="J233" s="8"/>
    </row>
    <row r="234" spans="4:10" ht="12.75">
      <c r="D234" s="3"/>
      <c r="E234" s="3"/>
      <c r="F234" s="3"/>
      <c r="H234" s="8"/>
      <c r="I234" s="8"/>
      <c r="J234" s="8"/>
    </row>
    <row r="235" spans="4:10" ht="12.75">
      <c r="D235" s="3"/>
      <c r="E235" s="3"/>
      <c r="F235" s="3"/>
      <c r="H235" s="8"/>
      <c r="I235" s="8"/>
      <c r="J235" s="8"/>
    </row>
    <row r="236" spans="4:10" ht="12.75">
      <c r="D236" s="3"/>
      <c r="E236" s="3"/>
      <c r="F236" s="3"/>
      <c r="H236" s="8"/>
      <c r="I236" s="8"/>
      <c r="J236" s="8"/>
    </row>
    <row r="237" spans="4:10" ht="12.75">
      <c r="D237" s="3"/>
      <c r="E237" s="3"/>
      <c r="F237" s="3"/>
      <c r="H237" s="8"/>
      <c r="I237" s="8"/>
      <c r="J237" s="8"/>
    </row>
    <row r="238" spans="4:10" ht="12.75">
      <c r="D238" s="3"/>
      <c r="E238" s="3"/>
      <c r="F238" s="3"/>
      <c r="H238" s="8"/>
      <c r="I238" s="8"/>
      <c r="J238" s="8"/>
    </row>
    <row r="239" spans="4:10" ht="12.75">
      <c r="D239" s="3"/>
      <c r="E239" s="3"/>
      <c r="F239" s="3"/>
      <c r="H239" s="8"/>
      <c r="I239" s="8"/>
      <c r="J239" s="8"/>
    </row>
    <row r="240" spans="4:10" ht="12.75">
      <c r="D240" s="3"/>
      <c r="E240" s="3"/>
      <c r="F240" s="3"/>
      <c r="H240" s="8"/>
      <c r="I240" s="8"/>
      <c r="J240" s="8"/>
    </row>
    <row r="241" spans="4:10" ht="12.75">
      <c r="D241" s="3"/>
      <c r="E241" s="3"/>
      <c r="F241" s="3"/>
      <c r="H241" s="8"/>
      <c r="I241" s="8"/>
      <c r="J241" s="8"/>
    </row>
    <row r="242" spans="4:10" ht="12.75">
      <c r="D242" s="3"/>
      <c r="E242" s="3"/>
      <c r="F242" s="3"/>
      <c r="H242" s="8"/>
      <c r="I242" s="8"/>
      <c r="J242" s="8"/>
    </row>
    <row r="243" spans="4:10" ht="12.75">
      <c r="D243" s="3"/>
      <c r="E243" s="3"/>
      <c r="F243" s="3"/>
      <c r="H243" s="8"/>
      <c r="I243" s="8"/>
      <c r="J243" s="8"/>
    </row>
    <row r="244" spans="4:10" ht="12.75">
      <c r="D244" s="3"/>
      <c r="E244" s="3"/>
      <c r="F244" s="3"/>
      <c r="H244" s="8"/>
      <c r="I244" s="8"/>
      <c r="J244" s="8"/>
    </row>
    <row r="245" spans="4:10" ht="12.75">
      <c r="D245" s="3"/>
      <c r="E245" s="3"/>
      <c r="F245" s="3"/>
      <c r="H245" s="8"/>
      <c r="I245" s="8"/>
      <c r="J245" s="8"/>
    </row>
    <row r="246" spans="4:10" ht="12.75">
      <c r="D246" s="3"/>
      <c r="E246" s="3"/>
      <c r="F246" s="3"/>
      <c r="H246" s="8"/>
      <c r="I246" s="8"/>
      <c r="J246" s="8"/>
    </row>
    <row r="247" spans="4:10" ht="12.75">
      <c r="D247" s="3"/>
      <c r="E247" s="3"/>
      <c r="F247" s="3"/>
      <c r="H247" s="8"/>
      <c r="I247" s="8"/>
      <c r="J247" s="8"/>
    </row>
    <row r="248" spans="4:10" ht="12.75">
      <c r="D248" s="3"/>
      <c r="E248" s="3"/>
      <c r="F248" s="3"/>
      <c r="H248" s="8"/>
      <c r="I248" s="8"/>
      <c r="J248" s="8"/>
    </row>
    <row r="249" spans="4:10" ht="12.75">
      <c r="D249" s="3"/>
      <c r="E249" s="3"/>
      <c r="F249" s="3"/>
      <c r="H249" s="8"/>
      <c r="I249" s="8"/>
      <c r="J249" s="8"/>
    </row>
    <row r="250" spans="4:10" ht="12.75">
      <c r="D250" s="3"/>
      <c r="E250" s="3"/>
      <c r="F250" s="3"/>
      <c r="H250" s="8"/>
      <c r="I250" s="8"/>
      <c r="J250" s="8"/>
    </row>
    <row r="251" spans="4:10" ht="12.75">
      <c r="D251" s="3"/>
      <c r="E251" s="3"/>
      <c r="F251" s="3"/>
      <c r="H251" s="8"/>
      <c r="I251" s="8"/>
      <c r="J251" s="8"/>
    </row>
    <row r="252" spans="4:10" ht="12.75">
      <c r="D252" s="3"/>
      <c r="E252" s="3"/>
      <c r="F252" s="3"/>
      <c r="H252" s="8"/>
      <c r="I252" s="8"/>
      <c r="J252" s="8"/>
    </row>
    <row r="253" spans="4:10" ht="12.75">
      <c r="D253" s="3"/>
      <c r="E253" s="3"/>
      <c r="F253" s="3"/>
      <c r="H253" s="8"/>
      <c r="I253" s="8"/>
      <c r="J253" s="8"/>
    </row>
    <row r="254" spans="4:10" ht="12.75">
      <c r="D254" s="3"/>
      <c r="E254" s="3"/>
      <c r="F254" s="3"/>
      <c r="H254" s="8"/>
      <c r="I254" s="8"/>
      <c r="J254" s="8"/>
    </row>
    <row r="255" spans="4:10" ht="12.75">
      <c r="D255" s="3"/>
      <c r="E255" s="3"/>
      <c r="F255" s="3"/>
      <c r="H255" s="8"/>
      <c r="I255" s="8"/>
      <c r="J255" s="8"/>
    </row>
    <row r="256" spans="4:10" ht="12.75">
      <c r="D256" s="3"/>
      <c r="E256" s="3"/>
      <c r="F256" s="3"/>
      <c r="H256" s="8"/>
      <c r="I256" s="8"/>
      <c r="J256" s="8"/>
    </row>
    <row r="257" spans="4:10" ht="12.75">
      <c r="D257" s="3"/>
      <c r="E257" s="3"/>
      <c r="F257" s="3"/>
      <c r="H257" s="8"/>
      <c r="I257" s="8"/>
      <c r="J257" s="8"/>
    </row>
    <row r="258" spans="4:10" ht="12.75">
      <c r="D258" s="3"/>
      <c r="E258" s="3"/>
      <c r="F258" s="3"/>
      <c r="H258" s="8"/>
      <c r="I258" s="8"/>
      <c r="J258" s="8"/>
    </row>
    <row r="259" spans="4:10" ht="12.75">
      <c r="D259" s="3"/>
      <c r="E259" s="3"/>
      <c r="F259" s="3"/>
      <c r="H259" s="8"/>
      <c r="I259" s="8"/>
      <c r="J259" s="8"/>
    </row>
    <row r="260" spans="4:10" ht="12.75">
      <c r="D260" s="3"/>
      <c r="E260" s="3"/>
      <c r="F260" s="3"/>
      <c r="H260" s="8"/>
      <c r="I260" s="8"/>
      <c r="J260" s="8"/>
    </row>
    <row r="261" spans="4:10" ht="12.75">
      <c r="D261" s="3"/>
      <c r="E261" s="3"/>
      <c r="F261" s="3"/>
      <c r="H261" s="8"/>
      <c r="I261" s="8"/>
      <c r="J261" s="8"/>
    </row>
    <row r="262" spans="4:10" ht="12.75">
      <c r="D262" s="3"/>
      <c r="E262" s="3"/>
      <c r="F262" s="3"/>
      <c r="H262" s="8"/>
      <c r="I262" s="8"/>
      <c r="J262" s="8"/>
    </row>
    <row r="263" spans="4:10" ht="12.75">
      <c r="D263" s="3"/>
      <c r="E263" s="3"/>
      <c r="F263" s="3"/>
      <c r="H263" s="8"/>
      <c r="I263" s="8"/>
      <c r="J263" s="8"/>
    </row>
    <row r="264" spans="4:10" ht="12.75">
      <c r="D264" s="3"/>
      <c r="E264" s="3"/>
      <c r="F264" s="3"/>
      <c r="H264" s="8"/>
      <c r="I264" s="8"/>
      <c r="J264" s="8"/>
    </row>
    <row r="265" spans="4:10" ht="12.75">
      <c r="D265" s="3"/>
      <c r="E265" s="3"/>
      <c r="F265" s="3"/>
      <c r="H265" s="8"/>
      <c r="I265" s="8"/>
      <c r="J265" s="8"/>
    </row>
    <row r="266" spans="4:10" ht="12.75">
      <c r="D266" s="3"/>
      <c r="E266" s="3"/>
      <c r="F266" s="3"/>
      <c r="H266" s="8"/>
      <c r="I266" s="8"/>
      <c r="J266" s="8"/>
    </row>
    <row r="267" spans="4:10" ht="12.75">
      <c r="D267" s="3"/>
      <c r="E267" s="3"/>
      <c r="F267" s="3"/>
      <c r="H267" s="8"/>
      <c r="I267" s="8"/>
      <c r="J267" s="8"/>
    </row>
    <row r="268" spans="4:10" ht="12.75">
      <c r="D268" s="3"/>
      <c r="E268" s="3"/>
      <c r="F268" s="3"/>
      <c r="H268" s="8"/>
      <c r="I268" s="8"/>
      <c r="J268" s="8"/>
    </row>
    <row r="269" spans="4:10" ht="12.75">
      <c r="D269" s="3"/>
      <c r="E269" s="3"/>
      <c r="F269" s="3"/>
      <c r="H269" s="8"/>
      <c r="I269" s="8"/>
      <c r="J269" s="8"/>
    </row>
    <row r="270" spans="4:10" ht="12.75">
      <c r="D270" s="3"/>
      <c r="E270" s="3"/>
      <c r="F270" s="3"/>
      <c r="H270" s="8"/>
      <c r="I270" s="8"/>
      <c r="J270" s="8"/>
    </row>
    <row r="271" spans="4:10" ht="12.75">
      <c r="D271" s="3"/>
      <c r="E271" s="3"/>
      <c r="F271" s="3"/>
      <c r="H271" s="8"/>
      <c r="I271" s="8"/>
      <c r="J271" s="8"/>
    </row>
    <row r="272" spans="4:10" ht="12.75">
      <c r="D272" s="3"/>
      <c r="E272" s="3"/>
      <c r="F272" s="3"/>
      <c r="H272" s="8"/>
      <c r="I272" s="8"/>
      <c r="J272" s="8"/>
    </row>
    <row r="273" spans="4:10" ht="12.75">
      <c r="D273" s="3"/>
      <c r="E273" s="3"/>
      <c r="F273" s="3"/>
      <c r="H273" s="8"/>
      <c r="I273" s="8"/>
      <c r="J273" s="8"/>
    </row>
    <row r="274" spans="4:10" ht="12.75">
      <c r="D274" s="3"/>
      <c r="E274" s="3"/>
      <c r="F274" s="3"/>
      <c r="H274" s="8"/>
      <c r="I274" s="8"/>
      <c r="J274" s="8"/>
    </row>
    <row r="275" spans="4:10" ht="12.75">
      <c r="D275" s="3"/>
      <c r="E275" s="3"/>
      <c r="F275" s="3"/>
      <c r="H275" s="8"/>
      <c r="I275" s="8"/>
      <c r="J275" s="8"/>
    </row>
    <row r="276" spans="4:10" ht="12.75">
      <c r="D276" s="3"/>
      <c r="E276" s="3"/>
      <c r="F276" s="3"/>
      <c r="H276" s="8"/>
      <c r="I276" s="8"/>
      <c r="J276" s="8"/>
    </row>
    <row r="277" spans="4:10" ht="12.75">
      <c r="D277" s="3"/>
      <c r="E277" s="3"/>
      <c r="F277" s="3"/>
      <c r="H277" s="8"/>
      <c r="I277" s="8"/>
      <c r="J277" s="8"/>
    </row>
    <row r="278" spans="4:10" ht="12.75">
      <c r="D278" s="3"/>
      <c r="E278" s="3"/>
      <c r="F278" s="3"/>
      <c r="H278" s="8"/>
      <c r="I278" s="8"/>
      <c r="J278" s="8"/>
    </row>
    <row r="279" spans="4:10" ht="12.75">
      <c r="D279" s="3"/>
      <c r="E279" s="3"/>
      <c r="F279" s="3"/>
      <c r="H279" s="8"/>
      <c r="I279" s="8"/>
      <c r="J279" s="8"/>
    </row>
    <row r="280" spans="4:10" ht="12.75">
      <c r="D280" s="3"/>
      <c r="E280" s="3"/>
      <c r="F280" s="3"/>
      <c r="H280" s="8"/>
      <c r="I280" s="8"/>
      <c r="J280" s="8"/>
    </row>
    <row r="281" spans="4:10" ht="12.75">
      <c r="D281" s="3"/>
      <c r="E281" s="3"/>
      <c r="F281" s="3"/>
      <c r="H281" s="8"/>
      <c r="I281" s="8"/>
      <c r="J281" s="8"/>
    </row>
    <row r="282" spans="4:10" ht="12.75">
      <c r="D282" s="3"/>
      <c r="E282" s="3"/>
      <c r="F282" s="3"/>
      <c r="H282" s="8"/>
      <c r="I282" s="8"/>
      <c r="J282" s="8"/>
    </row>
    <row r="283" spans="4:10" ht="12.75">
      <c r="D283" s="3"/>
      <c r="E283" s="3"/>
      <c r="F283" s="3"/>
      <c r="H283" s="8"/>
      <c r="I283" s="8"/>
      <c r="J283" s="8"/>
    </row>
    <row r="284" spans="4:10" ht="12.75">
      <c r="D284" s="3"/>
      <c r="E284" s="3"/>
      <c r="F284" s="3"/>
      <c r="H284" s="8"/>
      <c r="I284" s="8"/>
      <c r="J284" s="8"/>
    </row>
    <row r="285" spans="4:10" ht="12.75">
      <c r="D285" s="3"/>
      <c r="E285" s="3"/>
      <c r="F285" s="3"/>
      <c r="H285" s="8"/>
      <c r="I285" s="8"/>
      <c r="J285" s="8"/>
    </row>
    <row r="286" spans="4:10" ht="12.75">
      <c r="D286" s="3"/>
      <c r="E286" s="3"/>
      <c r="F286" s="3"/>
      <c r="H286" s="8"/>
      <c r="I286" s="8"/>
      <c r="J286" s="8"/>
    </row>
    <row r="287" spans="4:10" ht="12.75">
      <c r="D287" s="3"/>
      <c r="E287" s="3"/>
      <c r="F287" s="3"/>
      <c r="H287" s="8"/>
      <c r="I287" s="8"/>
      <c r="J287" s="8"/>
    </row>
    <row r="288" spans="4:10" ht="12.75">
      <c r="D288" s="3"/>
      <c r="E288" s="3"/>
      <c r="F288" s="3"/>
      <c r="H288" s="8"/>
      <c r="I288" s="8"/>
      <c r="J288" s="8"/>
    </row>
    <row r="289" spans="4:10" ht="12.75">
      <c r="D289" s="3"/>
      <c r="E289" s="3"/>
      <c r="F289" s="3"/>
      <c r="H289" s="8"/>
      <c r="I289" s="8"/>
      <c r="J289" s="8"/>
    </row>
    <row r="290" spans="4:10" ht="12.75">
      <c r="D290" s="3"/>
      <c r="E290" s="3"/>
      <c r="F290" s="3"/>
      <c r="H290" s="8"/>
      <c r="I290" s="8"/>
      <c r="J290" s="8"/>
    </row>
    <row r="291" spans="4:10" ht="12.75">
      <c r="D291" s="3"/>
      <c r="E291" s="3"/>
      <c r="F291" s="3"/>
      <c r="H291" s="8"/>
      <c r="I291" s="8"/>
      <c r="J291" s="8"/>
    </row>
    <row r="292" spans="4:10" ht="12.75">
      <c r="D292" s="3"/>
      <c r="E292" s="3"/>
      <c r="F292" s="3"/>
      <c r="H292" s="8"/>
      <c r="I292" s="8"/>
      <c r="J292" s="8"/>
    </row>
    <row r="293" spans="4:10" ht="12.75">
      <c r="D293" s="3"/>
      <c r="E293" s="3"/>
      <c r="F293" s="3"/>
      <c r="H293" s="8"/>
      <c r="I293" s="8"/>
      <c r="J293" s="8"/>
    </row>
    <row r="294" spans="4:10" ht="12.75">
      <c r="D294" s="3"/>
      <c r="E294" s="3"/>
      <c r="F294" s="3"/>
      <c r="H294" s="8"/>
      <c r="I294" s="8"/>
      <c r="J294" s="8"/>
    </row>
    <row r="295" spans="4:10" ht="12.75">
      <c r="D295" s="3"/>
      <c r="E295" s="3"/>
      <c r="F295" s="3"/>
      <c r="H295" s="8"/>
      <c r="I295" s="8"/>
      <c r="J295" s="8"/>
    </row>
    <row r="296" spans="4:10" ht="12.75">
      <c r="D296" s="3"/>
      <c r="E296" s="3"/>
      <c r="F296" s="3"/>
      <c r="H296" s="8"/>
      <c r="I296" s="8"/>
      <c r="J296" s="8"/>
    </row>
    <row r="297" spans="4:10" ht="12.75">
      <c r="D297" s="3"/>
      <c r="E297" s="3"/>
      <c r="F297" s="3"/>
      <c r="H297" s="8"/>
      <c r="I297" s="8"/>
      <c r="J297" s="8"/>
    </row>
    <row r="298" spans="4:10" ht="12.75">
      <c r="D298" s="3"/>
      <c r="E298" s="3"/>
      <c r="F298" s="3"/>
      <c r="H298" s="8"/>
      <c r="I298" s="8"/>
      <c r="J298" s="8"/>
    </row>
    <row r="299" spans="4:10" ht="12.75">
      <c r="D299" s="3"/>
      <c r="E299" s="3"/>
      <c r="F299" s="3"/>
      <c r="H299" s="8"/>
      <c r="I299" s="8"/>
      <c r="J299" s="8"/>
    </row>
    <row r="300" spans="4:10" ht="12.75">
      <c r="D300" s="3"/>
      <c r="E300" s="3"/>
      <c r="F300" s="3"/>
      <c r="H300" s="8"/>
      <c r="I300" s="8"/>
      <c r="J300" s="8"/>
    </row>
    <row r="301" spans="4:10" ht="12.75">
      <c r="D301" s="3"/>
      <c r="E301" s="3"/>
      <c r="F301" s="3"/>
      <c r="H301" s="8"/>
      <c r="I301" s="8"/>
      <c r="J301" s="8"/>
    </row>
    <row r="302" spans="4:10" ht="12.75">
      <c r="D302" s="3"/>
      <c r="E302" s="3"/>
      <c r="F302" s="3"/>
      <c r="H302" s="8"/>
      <c r="I302" s="8"/>
      <c r="J302" s="8"/>
    </row>
    <row r="303" spans="4:10" ht="12.75">
      <c r="D303" s="3"/>
      <c r="E303" s="3"/>
      <c r="F303" s="3"/>
      <c r="H303" s="8"/>
      <c r="I303" s="8"/>
      <c r="J303" s="8"/>
    </row>
    <row r="304" spans="4:10" ht="12.75">
      <c r="D304" s="3"/>
      <c r="E304" s="3"/>
      <c r="F304" s="3"/>
      <c r="H304" s="8"/>
      <c r="I304" s="8"/>
      <c r="J304" s="8"/>
    </row>
    <row r="305" spans="4:10" ht="12.75">
      <c r="D305" s="3"/>
      <c r="E305" s="3"/>
      <c r="F305" s="3"/>
      <c r="H305" s="8"/>
      <c r="I305" s="8"/>
      <c r="J305" s="8"/>
    </row>
    <row r="306" spans="4:10" ht="12.75">
      <c r="D306" s="3"/>
      <c r="E306" s="3"/>
      <c r="F306" s="3"/>
      <c r="H306" s="8"/>
      <c r="I306" s="8"/>
      <c r="J306" s="8"/>
    </row>
    <row r="307" spans="4:10" ht="12.75">
      <c r="D307" s="3"/>
      <c r="E307" s="3"/>
      <c r="F307" s="3"/>
      <c r="H307" s="8"/>
      <c r="I307" s="8"/>
      <c r="J307" s="8"/>
    </row>
    <row r="308" spans="4:10" ht="12.75">
      <c r="D308" s="3"/>
      <c r="E308" s="3"/>
      <c r="F308" s="3"/>
      <c r="H308" s="8"/>
      <c r="I308" s="8"/>
      <c r="J308" s="8"/>
    </row>
    <row r="309" spans="4:10" ht="12.75">
      <c r="D309" s="3"/>
      <c r="E309" s="3"/>
      <c r="F309" s="3"/>
      <c r="H309" s="8"/>
      <c r="I309" s="8"/>
      <c r="J309" s="8"/>
    </row>
    <row r="310" spans="4:10" ht="12.75">
      <c r="D310" s="3"/>
      <c r="E310" s="3"/>
      <c r="F310" s="3"/>
      <c r="H310" s="8"/>
      <c r="I310" s="8"/>
      <c r="J310" s="8"/>
    </row>
    <row r="311" spans="4:10" ht="12.75">
      <c r="D311" s="3"/>
      <c r="E311" s="3"/>
      <c r="F311" s="3"/>
      <c r="H311" s="8"/>
      <c r="I311" s="8"/>
      <c r="J311" s="8"/>
    </row>
    <row r="312" spans="4:10" ht="12.75">
      <c r="D312" s="3"/>
      <c r="E312" s="3"/>
      <c r="F312" s="3"/>
      <c r="H312" s="8"/>
      <c r="I312" s="8"/>
      <c r="J312" s="8"/>
    </row>
    <row r="313" spans="4:10" ht="12.75">
      <c r="D313" s="3"/>
      <c r="E313" s="3"/>
      <c r="F313" s="3"/>
      <c r="H313" s="8"/>
      <c r="I313" s="8"/>
      <c r="J313" s="8"/>
    </row>
    <row r="314" spans="4:10" ht="12.75">
      <c r="D314" s="3"/>
      <c r="E314" s="3"/>
      <c r="F314" s="3"/>
      <c r="H314" s="8"/>
      <c r="I314" s="8"/>
      <c r="J314" s="8"/>
    </row>
    <row r="315" spans="4:10" ht="12.75">
      <c r="D315" s="3"/>
      <c r="E315" s="3"/>
      <c r="F315" s="3"/>
      <c r="H315" s="8"/>
      <c r="I315" s="8"/>
      <c r="J315" s="8"/>
    </row>
    <row r="316" spans="4:10" ht="12.75">
      <c r="D316" s="3"/>
      <c r="E316" s="3"/>
      <c r="F316" s="3"/>
      <c r="H316" s="8"/>
      <c r="I316" s="8"/>
      <c r="J316" s="8"/>
    </row>
    <row r="317" spans="4:10" ht="12.75">
      <c r="D317" s="3"/>
      <c r="E317" s="3"/>
      <c r="F317" s="3"/>
      <c r="H317" s="8"/>
      <c r="I317" s="8"/>
      <c r="J317" s="8"/>
    </row>
    <row r="318" spans="4:10" ht="12.75">
      <c r="D318" s="3"/>
      <c r="E318" s="3"/>
      <c r="F318" s="3"/>
      <c r="H318" s="8"/>
      <c r="I318" s="8"/>
      <c r="J318" s="8"/>
    </row>
    <row r="319" spans="4:10" ht="12.75">
      <c r="D319" s="3"/>
      <c r="E319" s="3"/>
      <c r="F319" s="3"/>
      <c r="H319" s="8"/>
      <c r="I319" s="8"/>
      <c r="J319" s="8"/>
    </row>
    <row r="320" spans="4:10" ht="12.75">
      <c r="D320" s="3"/>
      <c r="E320" s="3"/>
      <c r="F320" s="3"/>
      <c r="H320" s="8"/>
      <c r="I320" s="8"/>
      <c r="J320" s="8"/>
    </row>
    <row r="321" spans="4:10" ht="12.75">
      <c r="D321" s="3"/>
      <c r="E321" s="3"/>
      <c r="F321" s="3"/>
      <c r="H321" s="8"/>
      <c r="I321" s="8"/>
      <c r="J321" s="8"/>
    </row>
    <row r="322" spans="4:10" ht="12.75">
      <c r="D322" s="3"/>
      <c r="E322" s="3"/>
      <c r="F322" s="3"/>
      <c r="H322" s="8"/>
      <c r="I322" s="8"/>
      <c r="J322" s="8"/>
    </row>
    <row r="323" spans="4:10" ht="12.75">
      <c r="D323" s="3"/>
      <c r="E323" s="3"/>
      <c r="F323" s="3"/>
      <c r="H323" s="8"/>
      <c r="I323" s="8"/>
      <c r="J323" s="8"/>
    </row>
    <row r="324" spans="4:10" ht="12.75">
      <c r="D324" s="3"/>
      <c r="E324" s="3"/>
      <c r="F324" s="3"/>
      <c r="H324" s="8"/>
      <c r="I324" s="8"/>
      <c r="J324" s="8"/>
    </row>
    <row r="325" spans="4:10" ht="12.75">
      <c r="D325" s="3"/>
      <c r="E325" s="3"/>
      <c r="F325" s="3"/>
      <c r="H325" s="8"/>
      <c r="I325" s="8"/>
      <c r="J325" s="8"/>
    </row>
    <row r="326" spans="4:10" ht="12.75">
      <c r="D326" s="3"/>
      <c r="E326" s="3"/>
      <c r="F326" s="3"/>
      <c r="H326" s="8"/>
      <c r="I326" s="8"/>
      <c r="J326" s="8"/>
    </row>
    <row r="327" spans="4:10" ht="12.75">
      <c r="D327" s="3"/>
      <c r="E327" s="3"/>
      <c r="F327" s="3"/>
      <c r="H327" s="8"/>
      <c r="I327" s="8"/>
      <c r="J327" s="8"/>
    </row>
    <row r="328" spans="4:10" ht="12.75">
      <c r="D328" s="3"/>
      <c r="E328" s="3"/>
      <c r="F328" s="3"/>
      <c r="H328" s="8"/>
      <c r="I328" s="8"/>
      <c r="J328" s="8"/>
    </row>
    <row r="329" spans="4:10" ht="12.75">
      <c r="D329" s="3"/>
      <c r="E329" s="3"/>
      <c r="F329" s="3"/>
      <c r="H329" s="8"/>
      <c r="I329" s="8"/>
      <c r="J329" s="8"/>
    </row>
    <row r="330" spans="4:10" ht="12.75">
      <c r="D330" s="3"/>
      <c r="E330" s="3"/>
      <c r="F330" s="3"/>
      <c r="H330" s="8"/>
      <c r="I330" s="8"/>
      <c r="J330" s="8"/>
    </row>
    <row r="331" spans="4:10" ht="12.75">
      <c r="D331" s="3"/>
      <c r="E331" s="3"/>
      <c r="F331" s="3"/>
      <c r="H331" s="8"/>
      <c r="I331" s="8"/>
      <c r="J331" s="8"/>
    </row>
    <row r="332" spans="4:10" ht="12.75">
      <c r="D332" s="3"/>
      <c r="E332" s="3"/>
      <c r="F332" s="3"/>
      <c r="H332" s="8"/>
      <c r="I332" s="8"/>
      <c r="J332" s="8"/>
    </row>
    <row r="333" spans="4:10" ht="12.75">
      <c r="D333" s="3"/>
      <c r="E333" s="3"/>
      <c r="F333" s="3"/>
      <c r="H333" s="8"/>
      <c r="I333" s="8"/>
      <c r="J333" s="8"/>
    </row>
    <row r="334" spans="4:10" ht="12.75">
      <c r="D334" s="3"/>
      <c r="E334" s="3"/>
      <c r="F334" s="3"/>
      <c r="H334" s="8"/>
      <c r="I334" s="8"/>
      <c r="J334" s="8"/>
    </row>
    <row r="335" spans="4:10" ht="12.75">
      <c r="D335" s="3"/>
      <c r="E335" s="3"/>
      <c r="F335" s="3"/>
      <c r="H335" s="8"/>
      <c r="I335" s="8"/>
      <c r="J335" s="8"/>
    </row>
    <row r="336" spans="4:10" ht="12.75">
      <c r="D336" s="3"/>
      <c r="E336" s="3"/>
      <c r="F336" s="3"/>
      <c r="H336" s="8"/>
      <c r="I336" s="8"/>
      <c r="J336" s="8"/>
    </row>
    <row r="337" spans="4:10" ht="12.75">
      <c r="D337" s="3"/>
      <c r="E337" s="3"/>
      <c r="F337" s="3"/>
      <c r="H337" s="8"/>
      <c r="I337" s="8"/>
      <c r="J337" s="8"/>
    </row>
    <row r="338" spans="4:10" ht="12.75">
      <c r="D338" s="3"/>
      <c r="E338" s="3"/>
      <c r="F338" s="3"/>
      <c r="H338" s="8"/>
      <c r="I338" s="8"/>
      <c r="J338" s="8"/>
    </row>
    <row r="339" spans="4:10" ht="12.75">
      <c r="D339" s="3"/>
      <c r="E339" s="3"/>
      <c r="F339" s="3"/>
      <c r="H339" s="8"/>
      <c r="I339" s="8"/>
      <c r="J339" s="8"/>
    </row>
    <row r="340" spans="4:10" ht="12.75">
      <c r="D340" s="3"/>
      <c r="E340" s="3"/>
      <c r="F340" s="3"/>
      <c r="H340" s="8"/>
      <c r="I340" s="8"/>
      <c r="J340" s="8"/>
    </row>
    <row r="341" spans="4:10" ht="12.75">
      <c r="D341" s="3"/>
      <c r="E341" s="3"/>
      <c r="F341" s="3"/>
      <c r="H341" s="8"/>
      <c r="I341" s="8"/>
      <c r="J341" s="8"/>
    </row>
    <row r="342" spans="4:10" ht="12.75">
      <c r="D342" s="3"/>
      <c r="E342" s="3"/>
      <c r="F342" s="3"/>
      <c r="H342" s="8"/>
      <c r="I342" s="8"/>
      <c r="J342" s="8"/>
    </row>
    <row r="343" spans="4:10" ht="12.75">
      <c r="D343" s="3"/>
      <c r="E343" s="3"/>
      <c r="F343" s="3"/>
      <c r="H343" s="8"/>
      <c r="I343" s="8"/>
      <c r="J343" s="8"/>
    </row>
    <row r="344" spans="4:10" ht="12.75">
      <c r="D344" s="3"/>
      <c r="E344" s="3"/>
      <c r="F344" s="3"/>
      <c r="H344" s="8"/>
      <c r="I344" s="8"/>
      <c r="J344" s="8"/>
    </row>
    <row r="345" spans="4:10" ht="12.75">
      <c r="D345" s="3"/>
      <c r="E345" s="3"/>
      <c r="F345" s="3"/>
      <c r="H345" s="8"/>
      <c r="I345" s="8"/>
      <c r="J345" s="8"/>
    </row>
    <row r="346" spans="4:10" ht="12.75">
      <c r="D346" s="3"/>
      <c r="E346" s="3"/>
      <c r="F346" s="3"/>
      <c r="H346" s="8"/>
      <c r="I346" s="8"/>
      <c r="J346" s="8"/>
    </row>
    <row r="347" spans="4:10" ht="12.75">
      <c r="D347" s="3"/>
      <c r="E347" s="3"/>
      <c r="F347" s="3"/>
      <c r="H347" s="8"/>
      <c r="I347" s="8"/>
      <c r="J347" s="8"/>
    </row>
    <row r="348" spans="4:10" ht="12.75">
      <c r="D348" s="3"/>
      <c r="E348" s="3"/>
      <c r="F348" s="3"/>
      <c r="H348" s="8"/>
      <c r="I348" s="8"/>
      <c r="J348" s="8"/>
    </row>
    <row r="349" spans="4:10" ht="12.75">
      <c r="D349" s="3"/>
      <c r="E349" s="3"/>
      <c r="F349" s="3"/>
      <c r="H349" s="8"/>
      <c r="I349" s="8"/>
      <c r="J349" s="8"/>
    </row>
    <row r="350" spans="4:10" ht="12.75">
      <c r="D350" s="3"/>
      <c r="E350" s="3"/>
      <c r="F350" s="3"/>
      <c r="H350" s="8"/>
      <c r="I350" s="8"/>
      <c r="J350" s="8"/>
    </row>
    <row r="351" spans="4:10" ht="12.75">
      <c r="D351" s="3"/>
      <c r="E351" s="3"/>
      <c r="F351" s="3"/>
      <c r="H351" s="8"/>
      <c r="I351" s="8"/>
      <c r="J351" s="8"/>
    </row>
    <row r="352" spans="4:10" ht="12.75">
      <c r="D352" s="3"/>
      <c r="E352" s="3"/>
      <c r="F352" s="3"/>
      <c r="H352" s="8"/>
      <c r="I352" s="8"/>
      <c r="J352" s="8"/>
    </row>
    <row r="353" spans="4:10" ht="12.75">
      <c r="D353" s="3"/>
      <c r="E353" s="3"/>
      <c r="F353" s="3"/>
      <c r="H353" s="8"/>
      <c r="I353" s="8"/>
      <c r="J353" s="8"/>
    </row>
    <row r="354" spans="4:10" ht="12.75">
      <c r="D354" s="3"/>
      <c r="E354" s="3"/>
      <c r="F354" s="3"/>
      <c r="H354" s="8"/>
      <c r="I354" s="8"/>
      <c r="J354" s="8"/>
    </row>
    <row r="355" spans="4:10" ht="12.75">
      <c r="D355" s="3"/>
      <c r="E355" s="3"/>
      <c r="F355" s="3"/>
      <c r="H355" s="8"/>
      <c r="I355" s="8"/>
      <c r="J355" s="8"/>
    </row>
    <row r="356" spans="4:10" ht="12.75">
      <c r="D356" s="3"/>
      <c r="E356" s="3"/>
      <c r="F356" s="3"/>
      <c r="H356" s="8"/>
      <c r="I356" s="8"/>
      <c r="J356" s="8"/>
    </row>
    <row r="357" spans="4:10" ht="12.75">
      <c r="D357" s="3"/>
      <c r="E357" s="3"/>
      <c r="F357" s="3"/>
      <c r="H357" s="8"/>
      <c r="I357" s="8"/>
      <c r="J357" s="8"/>
    </row>
    <row r="358" spans="4:10" ht="12.75">
      <c r="D358" s="3"/>
      <c r="E358" s="3"/>
      <c r="F358" s="3"/>
      <c r="H358" s="8"/>
      <c r="I358" s="8"/>
      <c r="J358" s="8"/>
    </row>
    <row r="359" spans="4:10" ht="12.75">
      <c r="D359" s="3"/>
      <c r="E359" s="3"/>
      <c r="F359" s="3"/>
      <c r="H359" s="8"/>
      <c r="I359" s="8"/>
      <c r="J359" s="8"/>
    </row>
    <row r="360" spans="4:10" ht="12.75">
      <c r="D360" s="3"/>
      <c r="E360" s="3"/>
      <c r="F360" s="3"/>
      <c r="H360" s="8"/>
      <c r="I360" s="8"/>
      <c r="J360" s="8"/>
    </row>
    <row r="361" spans="4:10" ht="12.75">
      <c r="D361" s="3"/>
      <c r="E361" s="3"/>
      <c r="F361" s="3"/>
      <c r="H361" s="8"/>
      <c r="I361" s="8"/>
      <c r="J361" s="8"/>
    </row>
    <row r="362" spans="4:10" ht="12.75">
      <c r="D362" s="3"/>
      <c r="E362" s="3"/>
      <c r="F362" s="3"/>
      <c r="H362" s="8"/>
      <c r="I362" s="8"/>
      <c r="J362" s="8"/>
    </row>
    <row r="363" spans="4:10" ht="12.75">
      <c r="D363" s="3"/>
      <c r="E363" s="3"/>
      <c r="F363" s="3"/>
      <c r="H363" s="8"/>
      <c r="I363" s="8"/>
      <c r="J363" s="8"/>
    </row>
    <row r="364" spans="4:10" ht="12.75">
      <c r="D364" s="3"/>
      <c r="E364" s="3"/>
      <c r="F364" s="3"/>
      <c r="H364" s="8"/>
      <c r="I364" s="8"/>
      <c r="J364" s="8"/>
    </row>
    <row r="365" spans="4:10" ht="12.75">
      <c r="D365" s="3"/>
      <c r="E365" s="3"/>
      <c r="F365" s="3"/>
      <c r="H365" s="8"/>
      <c r="I365" s="8"/>
      <c r="J365" s="8"/>
    </row>
    <row r="366" spans="4:10" ht="12.75">
      <c r="D366" s="3"/>
      <c r="E366" s="3"/>
      <c r="F366" s="3"/>
      <c r="H366" s="8"/>
      <c r="I366" s="8"/>
      <c r="J366" s="8"/>
    </row>
    <row r="367" spans="4:10" ht="12.75">
      <c r="D367" s="3"/>
      <c r="E367" s="3"/>
      <c r="F367" s="3"/>
      <c r="H367" s="8"/>
      <c r="I367" s="8"/>
      <c r="J367" s="8"/>
    </row>
    <row r="368" spans="4:10" ht="12.75">
      <c r="D368" s="3"/>
      <c r="E368" s="3"/>
      <c r="F368" s="3"/>
      <c r="H368" s="8"/>
      <c r="I368" s="8"/>
      <c r="J368" s="8"/>
    </row>
    <row r="369" spans="4:10" ht="12.75">
      <c r="D369" s="3"/>
      <c r="E369" s="3"/>
      <c r="F369" s="3"/>
      <c r="H369" s="8"/>
      <c r="I369" s="8"/>
      <c r="J369" s="8"/>
    </row>
    <row r="370" spans="4:10" ht="12.75">
      <c r="D370" s="3"/>
      <c r="E370" s="3"/>
      <c r="F370" s="3"/>
      <c r="H370" s="8"/>
      <c r="I370" s="8"/>
      <c r="J370" s="8"/>
    </row>
    <row r="371" spans="4:10" ht="12.75">
      <c r="D371" s="3"/>
      <c r="E371" s="3"/>
      <c r="F371" s="3"/>
      <c r="H371" s="8"/>
      <c r="I371" s="8"/>
      <c r="J371" s="8"/>
    </row>
    <row r="372" spans="4:10" ht="12.75">
      <c r="D372" s="3"/>
      <c r="E372" s="3"/>
      <c r="F372" s="3"/>
      <c r="H372" s="8"/>
      <c r="I372" s="8"/>
      <c r="J372" s="8"/>
    </row>
    <row r="373" spans="4:10" ht="12.75">
      <c r="D373" s="3"/>
      <c r="E373" s="3"/>
      <c r="F373" s="3"/>
      <c r="H373" s="8"/>
      <c r="I373" s="8"/>
      <c r="J373" s="8"/>
    </row>
    <row r="374" spans="4:10" ht="12.75">
      <c r="D374" s="3"/>
      <c r="E374" s="3"/>
      <c r="F374" s="3"/>
      <c r="H374" s="8"/>
      <c r="I374" s="8"/>
      <c r="J374" s="8"/>
    </row>
    <row r="375" spans="4:10" ht="12.75">
      <c r="D375" s="3"/>
      <c r="E375" s="3"/>
      <c r="F375" s="3"/>
      <c r="H375" s="8"/>
      <c r="I375" s="8"/>
      <c r="J375" s="8"/>
    </row>
    <row r="376" spans="4:10" ht="12.75">
      <c r="D376" s="3"/>
      <c r="E376" s="3"/>
      <c r="F376" s="3"/>
      <c r="H376" s="8"/>
      <c r="I376" s="8"/>
      <c r="J376" s="8"/>
    </row>
    <row r="377" spans="4:10" ht="12.75">
      <c r="D377" s="3"/>
      <c r="E377" s="3"/>
      <c r="F377" s="3"/>
      <c r="H377" s="8"/>
      <c r="I377" s="8"/>
      <c r="J377" s="8"/>
    </row>
    <row r="378" spans="4:10" ht="12.75">
      <c r="D378" s="3"/>
      <c r="E378" s="3"/>
      <c r="F378" s="3"/>
      <c r="H378" s="8"/>
      <c r="I378" s="8"/>
      <c r="J378" s="8"/>
    </row>
    <row r="379" spans="4:10" ht="12.75">
      <c r="D379" s="3"/>
      <c r="E379" s="3"/>
      <c r="F379" s="3"/>
      <c r="H379" s="8"/>
      <c r="I379" s="8"/>
      <c r="J379" s="8"/>
    </row>
    <row r="380" spans="4:10" ht="12.75">
      <c r="D380" s="3"/>
      <c r="E380" s="3"/>
      <c r="F380" s="3"/>
      <c r="H380" s="8"/>
      <c r="I380" s="8"/>
      <c r="J380" s="8"/>
    </row>
    <row r="381" spans="4:10" ht="12.75">
      <c r="D381" s="3"/>
      <c r="E381" s="3"/>
      <c r="F381" s="3"/>
      <c r="H381" s="8"/>
      <c r="I381" s="8"/>
      <c r="J381" s="8"/>
    </row>
    <row r="382" spans="4:10" ht="12.75">
      <c r="D382" s="3"/>
      <c r="E382" s="3"/>
      <c r="F382" s="3"/>
      <c r="H382" s="8"/>
      <c r="I382" s="8"/>
      <c r="J382" s="8"/>
    </row>
    <row r="383" spans="4:10" ht="12.75">
      <c r="D383" s="3"/>
      <c r="E383" s="3"/>
      <c r="F383" s="3"/>
      <c r="H383" s="8"/>
      <c r="I383" s="8"/>
      <c r="J383" s="8"/>
    </row>
    <row r="384" spans="4:10" ht="12.75">
      <c r="D384" s="3"/>
      <c r="E384" s="3"/>
      <c r="F384" s="3"/>
      <c r="H384" s="8"/>
      <c r="I384" s="8"/>
      <c r="J384" s="8"/>
    </row>
    <row r="385" spans="4:10" ht="12.75">
      <c r="D385" s="3"/>
      <c r="E385" s="3"/>
      <c r="F385" s="3"/>
      <c r="H385" s="8"/>
      <c r="I385" s="8"/>
      <c r="J385" s="8"/>
    </row>
    <row r="386" spans="4:10" ht="12.75">
      <c r="D386" s="3"/>
      <c r="E386" s="3"/>
      <c r="F386" s="3"/>
      <c r="H386" s="8"/>
      <c r="I386" s="8"/>
      <c r="J386" s="8"/>
    </row>
    <row r="387" spans="4:10" ht="12.75">
      <c r="D387" s="3"/>
      <c r="E387" s="3"/>
      <c r="F387" s="3"/>
      <c r="H387" s="8"/>
      <c r="I387" s="8"/>
      <c r="J387" s="8"/>
    </row>
    <row r="388" spans="4:10" ht="12.75">
      <c r="D388" s="3"/>
      <c r="E388" s="3"/>
      <c r="F388" s="3"/>
      <c r="H388" s="8"/>
      <c r="I388" s="8"/>
      <c r="J388" s="8"/>
    </row>
    <row r="389" spans="4:10" ht="12.75">
      <c r="D389" s="3"/>
      <c r="E389" s="3"/>
      <c r="F389" s="3"/>
      <c r="H389" s="8"/>
      <c r="I389" s="8"/>
      <c r="J389" s="8"/>
    </row>
    <row r="390" spans="4:10" ht="12.75">
      <c r="D390" s="3"/>
      <c r="E390" s="3"/>
      <c r="F390" s="3"/>
      <c r="H390" s="8"/>
      <c r="I390" s="8"/>
      <c r="J390" s="8"/>
    </row>
    <row r="391" spans="4:10" ht="12.75">
      <c r="D391" s="3"/>
      <c r="E391" s="3"/>
      <c r="F391" s="3"/>
      <c r="H391" s="8"/>
      <c r="I391" s="8"/>
      <c r="J391" s="8"/>
    </row>
    <row r="392" spans="4:10" ht="12.75">
      <c r="D392" s="3"/>
      <c r="E392" s="3"/>
      <c r="F392" s="3"/>
      <c r="H392" s="8"/>
      <c r="I392" s="8"/>
      <c r="J392" s="8"/>
    </row>
    <row r="393" spans="4:10" ht="12.75">
      <c r="D393" s="3"/>
      <c r="E393" s="3"/>
      <c r="F393" s="3"/>
      <c r="H393" s="8"/>
      <c r="I393" s="8"/>
      <c r="J393" s="8"/>
    </row>
    <row r="394" spans="4:10" ht="12.75">
      <c r="D394" s="3"/>
      <c r="E394" s="3"/>
      <c r="F394" s="3"/>
      <c r="H394" s="8"/>
      <c r="I394" s="8"/>
      <c r="J394" s="8"/>
    </row>
    <row r="395" spans="4:10" ht="12.75">
      <c r="D395" s="3"/>
      <c r="E395" s="3"/>
      <c r="F395" s="3"/>
      <c r="H395" s="8"/>
      <c r="I395" s="8"/>
      <c r="J395" s="8"/>
    </row>
    <row r="396" spans="4:10" ht="12.75">
      <c r="D396" s="3"/>
      <c r="E396" s="3"/>
      <c r="F396" s="3"/>
      <c r="H396" s="8"/>
      <c r="I396" s="8"/>
      <c r="J396" s="8"/>
    </row>
    <row r="397" spans="4:10" ht="12.75">
      <c r="D397" s="3"/>
      <c r="E397" s="3"/>
      <c r="F397" s="3"/>
      <c r="H397" s="8"/>
      <c r="I397" s="8"/>
      <c r="J397" s="8"/>
    </row>
    <row r="398" spans="4:10" ht="12.75">
      <c r="D398" s="3"/>
      <c r="E398" s="3"/>
      <c r="F398" s="3"/>
      <c r="H398" s="8"/>
      <c r="I398" s="8"/>
      <c r="J398" s="8"/>
    </row>
    <row r="399" spans="4:10" ht="12.75">
      <c r="D399" s="3"/>
      <c r="E399" s="3"/>
      <c r="F399" s="3"/>
      <c r="H399" s="8"/>
      <c r="I399" s="8"/>
      <c r="J399" s="8"/>
    </row>
    <row r="400" spans="4:10" ht="12.75">
      <c r="D400" s="3"/>
      <c r="E400" s="3"/>
      <c r="F400" s="3"/>
      <c r="H400" s="8"/>
      <c r="I400" s="8"/>
      <c r="J400" s="8"/>
    </row>
    <row r="401" spans="4:10" ht="12.75">
      <c r="D401" s="3"/>
      <c r="E401" s="3"/>
      <c r="F401" s="3"/>
      <c r="H401" s="8"/>
      <c r="I401" s="8"/>
      <c r="J401" s="8"/>
    </row>
    <row r="402" spans="4:10" ht="12.75">
      <c r="D402" s="3"/>
      <c r="E402" s="3"/>
      <c r="F402" s="3"/>
      <c r="H402" s="8"/>
      <c r="I402" s="8"/>
      <c r="J402" s="8"/>
    </row>
    <row r="403" spans="4:10" ht="12.75">
      <c r="D403" s="3"/>
      <c r="E403" s="3"/>
      <c r="F403" s="3"/>
      <c r="H403" s="8"/>
      <c r="I403" s="8"/>
      <c r="J403" s="8"/>
    </row>
    <row r="404" spans="4:10" ht="12.75">
      <c r="D404" s="3"/>
      <c r="E404" s="3"/>
      <c r="F404" s="3"/>
      <c r="H404" s="8"/>
      <c r="I404" s="8"/>
      <c r="J404" s="8"/>
    </row>
    <row r="405" spans="4:10" ht="12.75">
      <c r="D405" s="3"/>
      <c r="E405" s="3"/>
      <c r="F405" s="3"/>
      <c r="H405" s="8"/>
      <c r="I405" s="8"/>
      <c r="J405" s="8"/>
    </row>
    <row r="406" spans="4:10" ht="12.75">
      <c r="D406" s="3"/>
      <c r="E406" s="3"/>
      <c r="F406" s="3"/>
      <c r="H406" s="8"/>
      <c r="I406" s="8"/>
      <c r="J406" s="8"/>
    </row>
    <row r="407" spans="4:10" ht="12.75">
      <c r="D407" s="3"/>
      <c r="E407" s="3"/>
      <c r="F407" s="3"/>
      <c r="H407" s="8"/>
      <c r="I407" s="8"/>
      <c r="J407" s="8"/>
    </row>
    <row r="408" spans="4:10" ht="12.75">
      <c r="D408" s="3"/>
      <c r="E408" s="3"/>
      <c r="F408" s="3"/>
      <c r="H408" s="8"/>
      <c r="I408" s="8"/>
      <c r="J408" s="8"/>
    </row>
    <row r="409" spans="4:10" ht="12.75">
      <c r="D409" s="3"/>
      <c r="E409" s="3"/>
      <c r="F409" s="3"/>
      <c r="H409" s="8"/>
      <c r="I409" s="8"/>
      <c r="J409" s="8"/>
    </row>
    <row r="410" spans="4:10" ht="12.75">
      <c r="D410" s="3"/>
      <c r="E410" s="3"/>
      <c r="F410" s="3"/>
      <c r="H410" s="8"/>
      <c r="I410" s="8"/>
      <c r="J410" s="8"/>
    </row>
    <row r="411" spans="4:10" ht="12.75">
      <c r="D411" s="3"/>
      <c r="E411" s="3"/>
      <c r="F411" s="3"/>
      <c r="H411" s="8"/>
      <c r="I411" s="8"/>
      <c r="J411" s="8"/>
    </row>
    <row r="412" spans="4:10" ht="12.75">
      <c r="D412" s="3"/>
      <c r="E412" s="3"/>
      <c r="F412" s="3"/>
      <c r="H412" s="8"/>
      <c r="I412" s="8"/>
      <c r="J412" s="8"/>
    </row>
    <row r="413" spans="4:10" ht="12.75">
      <c r="D413" s="3"/>
      <c r="E413" s="3"/>
      <c r="F413" s="3"/>
      <c r="H413" s="8"/>
      <c r="I413" s="8"/>
      <c r="J413" s="8"/>
    </row>
    <row r="414" spans="4:10" ht="12.75">
      <c r="D414" s="3"/>
      <c r="E414" s="3"/>
      <c r="F414" s="3"/>
      <c r="H414" s="8"/>
      <c r="I414" s="8"/>
      <c r="J414" s="8"/>
    </row>
    <row r="415" spans="4:10" ht="12.75">
      <c r="D415" s="3"/>
      <c r="E415" s="3"/>
      <c r="F415" s="3"/>
      <c r="H415" s="8"/>
      <c r="I415" s="8"/>
      <c r="J415" s="8"/>
    </row>
    <row r="416" spans="4:10" ht="12.75">
      <c r="D416" s="3"/>
      <c r="E416" s="3"/>
      <c r="F416" s="3"/>
      <c r="H416" s="8"/>
      <c r="I416" s="8"/>
      <c r="J416" s="8"/>
    </row>
    <row r="417" spans="4:10" ht="12.75">
      <c r="D417" s="3"/>
      <c r="E417" s="3"/>
      <c r="F417" s="3"/>
      <c r="H417" s="8"/>
      <c r="I417" s="8"/>
      <c r="J417" s="8"/>
    </row>
    <row r="418" spans="4:10" ht="12.75">
      <c r="D418" s="3"/>
      <c r="E418" s="3"/>
      <c r="F418" s="3"/>
      <c r="H418" s="8"/>
      <c r="I418" s="8"/>
      <c r="J418" s="8"/>
    </row>
    <row r="419" spans="4:10" ht="12.75">
      <c r="D419" s="3"/>
      <c r="E419" s="3"/>
      <c r="F419" s="3"/>
      <c r="H419" s="8"/>
      <c r="I419" s="8"/>
      <c r="J419" s="8"/>
    </row>
    <row r="420" spans="4:10" ht="12.75">
      <c r="D420" s="3"/>
      <c r="E420" s="3"/>
      <c r="F420" s="3"/>
      <c r="H420" s="8"/>
      <c r="I420" s="8"/>
      <c r="J420" s="8"/>
    </row>
    <row r="421" spans="4:10" ht="12.75">
      <c r="D421" s="3"/>
      <c r="E421" s="3"/>
      <c r="F421" s="3"/>
      <c r="H421" s="8"/>
      <c r="I421" s="8"/>
      <c r="J421" s="8"/>
    </row>
    <row r="422" spans="4:10" ht="12.75">
      <c r="D422" s="3"/>
      <c r="E422" s="3"/>
      <c r="F422" s="3"/>
      <c r="H422" s="8"/>
      <c r="I422" s="8"/>
      <c r="J422" s="8"/>
    </row>
    <row r="423" spans="4:10" ht="12.75">
      <c r="D423" s="3"/>
      <c r="E423" s="3"/>
      <c r="F423" s="3"/>
      <c r="H423" s="8"/>
      <c r="I423" s="8"/>
      <c r="J423" s="8"/>
    </row>
    <row r="424" spans="4:10" ht="12.75">
      <c r="D424" s="3"/>
      <c r="E424" s="3"/>
      <c r="F424" s="3"/>
      <c r="H424" s="8"/>
      <c r="I424" s="8"/>
      <c r="J424" s="8"/>
    </row>
    <row r="425" spans="4:10" ht="12.75">
      <c r="D425" s="3"/>
      <c r="E425" s="3"/>
      <c r="F425" s="3"/>
      <c r="H425" s="8"/>
      <c r="I425" s="8"/>
      <c r="J425" s="8"/>
    </row>
    <row r="426" spans="4:10" ht="12.75">
      <c r="D426" s="3"/>
      <c r="E426" s="3"/>
      <c r="F426" s="3"/>
      <c r="H426" s="8"/>
      <c r="I426" s="8"/>
      <c r="J426" s="8"/>
    </row>
    <row r="427" spans="4:10" ht="12.75">
      <c r="D427" s="3"/>
      <c r="E427" s="3"/>
      <c r="F427" s="3"/>
      <c r="H427" s="8"/>
      <c r="I427" s="8"/>
      <c r="J427" s="8"/>
    </row>
    <row r="428" spans="4:10" ht="12.75">
      <c r="D428" s="3"/>
      <c r="E428" s="3"/>
      <c r="F428" s="3"/>
      <c r="H428" s="8"/>
      <c r="I428" s="8"/>
      <c r="J428" s="8"/>
    </row>
    <row r="429" spans="4:10" ht="12.75">
      <c r="D429" s="3"/>
      <c r="E429" s="3"/>
      <c r="F429" s="3"/>
      <c r="H429" s="8"/>
      <c r="I429" s="8"/>
      <c r="J429" s="8"/>
    </row>
  </sheetData>
  <sheetProtection/>
  <mergeCells count="13">
    <mergeCell ref="B31:F31"/>
    <mergeCell ref="B2:C2"/>
    <mergeCell ref="G3:G4"/>
    <mergeCell ref="B1:C1"/>
    <mergeCell ref="B3:C4"/>
    <mergeCell ref="B29:C29"/>
    <mergeCell ref="J3:J4"/>
    <mergeCell ref="K3:K4"/>
    <mergeCell ref="D1:M1"/>
    <mergeCell ref="O1:O4"/>
    <mergeCell ref="I3:I4"/>
    <mergeCell ref="B30:F30"/>
    <mergeCell ref="H3:H4"/>
  </mergeCells>
  <conditionalFormatting sqref="G5:K28">
    <cfRule type="cellIs" priority="2" dxfId="0" operator="lessThan" stopIfTrue="1">
      <formula>1</formula>
    </cfRule>
  </conditionalFormatting>
  <conditionalFormatting sqref="G5:K28">
    <cfRule type="cellIs" priority="1" dxfId="0" operator="lessThan" stopIfTrue="1">
      <formula>1</formula>
    </cfRule>
  </conditionalFormatting>
  <printOptions gridLines="1" horizontalCentered="1"/>
  <pageMargins left="0.2" right="0" top="0.74" bottom="0" header="0.43" footer="0"/>
  <pageSetup horizontalDpi="600" verticalDpi="600" orientation="portrait" paperSize="9" scale="70" r:id="rId1"/>
  <ignoredErrors>
    <ignoredError sqref="O27:O28 M27:M28 M5:M21 O5:O2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426"/>
  <sheetViews>
    <sheetView zoomScale="75" zoomScaleNormal="75" zoomScalePageLayoutView="0" workbookViewId="0" topLeftCell="A1">
      <selection activeCell="T15" sqref="T15"/>
    </sheetView>
  </sheetViews>
  <sheetFormatPr defaultColWidth="9.140625" defaultRowHeight="12.75"/>
  <cols>
    <col min="1" max="1" width="3.57421875" style="0" customWidth="1"/>
    <col min="2" max="2" width="28.7109375" style="0" customWidth="1"/>
    <col min="3" max="3" width="17.57421875" style="0" customWidth="1"/>
    <col min="4" max="6" width="6.28125" style="18" customWidth="1"/>
    <col min="7" max="7" width="9.8515625" style="0" customWidth="1"/>
    <col min="8" max="10" width="9.8515625" style="1" customWidth="1"/>
    <col min="11" max="11" width="9.8515625" style="0" customWidth="1"/>
    <col min="12" max="12" width="6.57421875" style="127" customWidth="1"/>
    <col min="13" max="13" width="6.57421875" style="0" customWidth="1"/>
    <col min="14" max="14" width="9.140625" style="0" hidden="1" customWidth="1"/>
    <col min="15" max="15" width="8.28125" style="0" customWidth="1"/>
  </cols>
  <sheetData>
    <row r="1" spans="1:15" ht="30" customHeight="1" thickBot="1">
      <c r="A1" s="41"/>
      <c r="B1" s="278" t="s">
        <v>0</v>
      </c>
      <c r="C1" s="279"/>
      <c r="D1" s="267" t="str">
        <f>Algemeen!S2</f>
        <v>Schietcompetitie Hoge Schuts 2011-2012</v>
      </c>
      <c r="E1" s="268"/>
      <c r="F1" s="268"/>
      <c r="G1" s="268"/>
      <c r="H1" s="268"/>
      <c r="I1" s="268"/>
      <c r="J1" s="268"/>
      <c r="K1" s="268"/>
      <c r="L1" s="268"/>
      <c r="M1" s="135"/>
      <c r="O1" s="270" t="s">
        <v>70</v>
      </c>
    </row>
    <row r="2" spans="1:15" ht="27.75" customHeight="1" thickBot="1">
      <c r="A2" s="7"/>
      <c r="B2" s="275" t="s">
        <v>29</v>
      </c>
      <c r="C2" s="275"/>
      <c r="D2" s="132" t="s">
        <v>1</v>
      </c>
      <c r="E2" s="2"/>
      <c r="F2" s="21" t="s">
        <v>1</v>
      </c>
      <c r="G2" s="24" t="str">
        <f>Algemeen!T5</f>
        <v>Veghel</v>
      </c>
      <c r="H2" s="24" t="str">
        <f>Algemeen!U5</f>
        <v>Nuland</v>
      </c>
      <c r="I2" s="24" t="str">
        <f>Algemeen!V5</f>
        <v>Oss</v>
      </c>
      <c r="J2" s="24" t="str">
        <f>Algemeen!W5</f>
        <v>Geffen</v>
      </c>
      <c r="K2" s="133" t="str">
        <f>Algemeen!X5</f>
        <v>Dinther</v>
      </c>
      <c r="L2" s="62"/>
      <c r="M2" s="62" t="s">
        <v>58</v>
      </c>
      <c r="O2" s="271"/>
    </row>
    <row r="3" spans="1:15" ht="12.75">
      <c r="A3" s="28"/>
      <c r="B3" s="280" t="s">
        <v>15</v>
      </c>
      <c r="C3" s="281"/>
      <c r="D3" s="75" t="s">
        <v>2</v>
      </c>
      <c r="E3" s="74" t="s">
        <v>3</v>
      </c>
      <c r="F3" s="22" t="s">
        <v>2</v>
      </c>
      <c r="G3" s="276">
        <f>Algemeen!T7</f>
        <v>40874</v>
      </c>
      <c r="H3" s="263">
        <f>Algemeen!U7</f>
        <v>40888</v>
      </c>
      <c r="I3" s="263">
        <f>Algemeen!V7</f>
        <v>40895</v>
      </c>
      <c r="J3" s="263">
        <f>Algemeen!W7</f>
        <v>40937</v>
      </c>
      <c r="K3" s="265">
        <f>Algemeen!X7</f>
        <v>40951</v>
      </c>
      <c r="L3" s="124" t="s">
        <v>56</v>
      </c>
      <c r="M3" s="62" t="s">
        <v>59</v>
      </c>
      <c r="O3" s="271"/>
    </row>
    <row r="4" spans="1:15" s="6" customFormat="1" ht="17.25" customHeight="1" thickBot="1">
      <c r="A4" s="59" t="s">
        <v>48</v>
      </c>
      <c r="B4" s="283"/>
      <c r="C4" s="283"/>
      <c r="D4" s="75" t="s">
        <v>4</v>
      </c>
      <c r="E4" s="119" t="s">
        <v>5</v>
      </c>
      <c r="F4" s="22" t="s">
        <v>6</v>
      </c>
      <c r="G4" s="286"/>
      <c r="H4" s="266"/>
      <c r="I4" s="266"/>
      <c r="J4" s="266"/>
      <c r="K4" s="266"/>
      <c r="L4" s="128" t="s">
        <v>57</v>
      </c>
      <c r="M4" s="134" t="s">
        <v>60</v>
      </c>
      <c r="O4" s="271"/>
    </row>
    <row r="5" spans="1:15" ht="20.25" customHeight="1">
      <c r="A5" s="115">
        <v>1</v>
      </c>
      <c r="B5" s="257" t="s">
        <v>103</v>
      </c>
      <c r="C5" s="258" t="s">
        <v>21</v>
      </c>
      <c r="D5" s="33">
        <f aca="true" t="shared" si="0" ref="D5:D29">SUM(F5-E5)</f>
        <v>15</v>
      </c>
      <c r="E5" s="129">
        <f>SUM(SMALL(G5:K5,{1}))</f>
        <v>0</v>
      </c>
      <c r="F5" s="120">
        <f aca="true" t="shared" si="1" ref="F5:F29">SUM(G5:K5)</f>
        <v>15</v>
      </c>
      <c r="G5" s="73">
        <v>15</v>
      </c>
      <c r="H5" s="121">
        <v>0</v>
      </c>
      <c r="I5" s="121">
        <v>0</v>
      </c>
      <c r="J5" s="121">
        <v>0</v>
      </c>
      <c r="K5" s="73">
        <v>0</v>
      </c>
      <c r="L5" s="145">
        <f>COUNTIF(G5:K5,"&gt; 0")</f>
        <v>1</v>
      </c>
      <c r="M5" s="156">
        <f>GEOMEAN(F5/L5)</f>
        <v>15</v>
      </c>
      <c r="N5" s="161" t="str">
        <f>IF(L5=""," ",IF(L5&gt;=5,"4",IF(L5&gt;=4,"4",IF(L5&gt;=3,"3",IF(L5&gt;=2,"2",IF(L5&gt;=1,"1",IF(L5&gt;=0,"0")))))))</f>
        <v>1</v>
      </c>
      <c r="O5" s="158">
        <f>GEOMEAN(D5/N5)</f>
        <v>15</v>
      </c>
    </row>
    <row r="6" spans="1:15" ht="20.25" customHeight="1">
      <c r="A6" s="116">
        <v>2</v>
      </c>
      <c r="B6" s="259" t="s">
        <v>115</v>
      </c>
      <c r="C6" s="194" t="s">
        <v>11</v>
      </c>
      <c r="D6" s="34">
        <f t="shared" si="0"/>
        <v>15</v>
      </c>
      <c r="E6" s="130">
        <f>SUM(SMALL(G6:K6,{1}))</f>
        <v>0</v>
      </c>
      <c r="F6" s="23">
        <f t="shared" si="1"/>
        <v>15</v>
      </c>
      <c r="G6" s="25">
        <v>15</v>
      </c>
      <c r="H6" s="9">
        <v>0</v>
      </c>
      <c r="I6" s="9">
        <v>0</v>
      </c>
      <c r="J6" s="9">
        <v>0</v>
      </c>
      <c r="K6" s="9">
        <v>0</v>
      </c>
      <c r="L6" s="146">
        <f>COUNTIF(G6:K6,"&gt; 0")</f>
        <v>1</v>
      </c>
      <c r="M6" s="155">
        <f aca="true" t="shared" si="2" ref="M6:M28">GEOMEAN(F6/L6)</f>
        <v>15</v>
      </c>
      <c r="N6" s="8" t="str">
        <f aca="true" t="shared" si="3" ref="N6:N28">IF(L6=""," ",IF(L6&gt;=5,"4",IF(L6&gt;=4,"4",IF(L6&gt;=3,"3",IF(L6&gt;=2,"2",IF(L6&gt;=1,"1",IF(L6&gt;=0,"0")))))))</f>
        <v>1</v>
      </c>
      <c r="O6" s="159">
        <f aca="true" t="shared" si="4" ref="O6:O28">GEOMEAN(D6/N6)</f>
        <v>15</v>
      </c>
    </row>
    <row r="7" spans="1:15" ht="20.25" customHeight="1">
      <c r="A7" s="116">
        <v>3</v>
      </c>
      <c r="B7" s="259" t="s">
        <v>383</v>
      </c>
      <c r="C7" s="194" t="s">
        <v>18</v>
      </c>
      <c r="D7" s="34">
        <f t="shared" si="0"/>
        <v>15</v>
      </c>
      <c r="E7" s="130">
        <f>SUM(SMALL(G7:K7,{1}))</f>
        <v>0</v>
      </c>
      <c r="F7" s="23">
        <f t="shared" si="1"/>
        <v>15</v>
      </c>
      <c r="G7" s="25">
        <v>15</v>
      </c>
      <c r="H7" s="9">
        <v>0</v>
      </c>
      <c r="I7" s="9">
        <v>0</v>
      </c>
      <c r="J7" s="9">
        <v>0</v>
      </c>
      <c r="K7" s="9">
        <v>0</v>
      </c>
      <c r="L7" s="146">
        <f aca="true" t="shared" si="5" ref="L7:L28">COUNTIF(G7:K7,"&gt; 0")</f>
        <v>1</v>
      </c>
      <c r="M7" s="155">
        <f t="shared" si="2"/>
        <v>15</v>
      </c>
      <c r="N7" s="8" t="str">
        <f t="shared" si="3"/>
        <v>1</v>
      </c>
      <c r="O7" s="159">
        <f t="shared" si="4"/>
        <v>15</v>
      </c>
    </row>
    <row r="8" spans="1:15" ht="20.25" customHeight="1">
      <c r="A8" s="116">
        <v>4</v>
      </c>
      <c r="B8" s="259" t="s">
        <v>117</v>
      </c>
      <c r="C8" s="194" t="s">
        <v>13</v>
      </c>
      <c r="D8" s="34">
        <f t="shared" si="0"/>
        <v>14</v>
      </c>
      <c r="E8" s="130">
        <f>SUM(SMALL(G8:K8,{1}))</f>
        <v>0</v>
      </c>
      <c r="F8" s="23">
        <f t="shared" si="1"/>
        <v>14</v>
      </c>
      <c r="G8" s="25">
        <v>14</v>
      </c>
      <c r="H8" s="9">
        <v>0</v>
      </c>
      <c r="I8" s="9">
        <v>0</v>
      </c>
      <c r="J8" s="9">
        <v>0</v>
      </c>
      <c r="K8" s="9">
        <v>0</v>
      </c>
      <c r="L8" s="146">
        <f t="shared" si="5"/>
        <v>1</v>
      </c>
      <c r="M8" s="155">
        <f t="shared" si="2"/>
        <v>14</v>
      </c>
      <c r="N8" s="8" t="str">
        <f t="shared" si="3"/>
        <v>1</v>
      </c>
      <c r="O8" s="159">
        <f t="shared" si="4"/>
        <v>14</v>
      </c>
    </row>
    <row r="9" spans="1:15" ht="20.25" customHeight="1">
      <c r="A9" s="116">
        <v>5</v>
      </c>
      <c r="B9" s="260" t="s">
        <v>120</v>
      </c>
      <c r="C9" s="55" t="s">
        <v>18</v>
      </c>
      <c r="D9" s="34">
        <f t="shared" si="0"/>
        <v>14</v>
      </c>
      <c r="E9" s="130">
        <f>SUM(SMALL(G9:K9,{1}))</f>
        <v>0</v>
      </c>
      <c r="F9" s="23">
        <f t="shared" si="1"/>
        <v>14</v>
      </c>
      <c r="G9" s="25">
        <v>14</v>
      </c>
      <c r="H9" s="9">
        <v>0</v>
      </c>
      <c r="I9" s="9">
        <v>0</v>
      </c>
      <c r="J9" s="9">
        <v>0</v>
      </c>
      <c r="K9" s="9">
        <v>0</v>
      </c>
      <c r="L9" s="146">
        <f t="shared" si="5"/>
        <v>1</v>
      </c>
      <c r="M9" s="155">
        <f t="shared" si="2"/>
        <v>14</v>
      </c>
      <c r="N9" s="8" t="str">
        <f t="shared" si="3"/>
        <v>1</v>
      </c>
      <c r="O9" s="159">
        <f t="shared" si="4"/>
        <v>14</v>
      </c>
    </row>
    <row r="10" spans="1:15" ht="20.25" customHeight="1">
      <c r="A10" s="116">
        <v>6</v>
      </c>
      <c r="B10" s="259" t="s">
        <v>110</v>
      </c>
      <c r="C10" s="194" t="s">
        <v>20</v>
      </c>
      <c r="D10" s="34">
        <f t="shared" si="0"/>
        <v>13</v>
      </c>
      <c r="E10" s="130">
        <f>SUM(SMALL(G10:K10,{1}))</f>
        <v>0</v>
      </c>
      <c r="F10" s="23">
        <f t="shared" si="1"/>
        <v>13</v>
      </c>
      <c r="G10" s="25">
        <v>13</v>
      </c>
      <c r="H10" s="9">
        <v>0</v>
      </c>
      <c r="I10" s="9">
        <v>0</v>
      </c>
      <c r="J10" s="9">
        <v>0</v>
      </c>
      <c r="K10" s="9">
        <v>0</v>
      </c>
      <c r="L10" s="146">
        <f t="shared" si="5"/>
        <v>1</v>
      </c>
      <c r="M10" s="155">
        <f t="shared" si="2"/>
        <v>13</v>
      </c>
      <c r="N10" s="8" t="str">
        <f t="shared" si="3"/>
        <v>1</v>
      </c>
      <c r="O10" s="159">
        <f t="shared" si="4"/>
        <v>13</v>
      </c>
    </row>
    <row r="11" spans="1:15" ht="20.25" customHeight="1">
      <c r="A11" s="116">
        <v>7</v>
      </c>
      <c r="B11" s="259" t="s">
        <v>113</v>
      </c>
      <c r="C11" s="194" t="s">
        <v>11</v>
      </c>
      <c r="D11" s="34">
        <f t="shared" si="0"/>
        <v>13</v>
      </c>
      <c r="E11" s="130">
        <f>SUM(SMALL(G11:K11,{1}))</f>
        <v>0</v>
      </c>
      <c r="F11" s="23">
        <f t="shared" si="1"/>
        <v>13</v>
      </c>
      <c r="G11" s="25">
        <v>13</v>
      </c>
      <c r="H11" s="9">
        <v>0</v>
      </c>
      <c r="I11" s="9">
        <v>0</v>
      </c>
      <c r="J11" s="9">
        <v>0</v>
      </c>
      <c r="K11" s="9">
        <v>0</v>
      </c>
      <c r="L11" s="146">
        <f t="shared" si="5"/>
        <v>1</v>
      </c>
      <c r="M11" s="155">
        <f t="shared" si="2"/>
        <v>13</v>
      </c>
      <c r="N11" s="8" t="str">
        <f t="shared" si="3"/>
        <v>1</v>
      </c>
      <c r="O11" s="159">
        <f t="shared" si="4"/>
        <v>13</v>
      </c>
    </row>
    <row r="12" spans="1:15" ht="20.25" customHeight="1">
      <c r="A12" s="116">
        <v>8</v>
      </c>
      <c r="B12" s="123" t="s">
        <v>118</v>
      </c>
      <c r="C12" s="55" t="s">
        <v>11</v>
      </c>
      <c r="D12" s="34">
        <f t="shared" si="0"/>
        <v>13</v>
      </c>
      <c r="E12" s="130">
        <f>SUM(SMALL(G12:K12,{1}))</f>
        <v>0</v>
      </c>
      <c r="F12" s="23">
        <f t="shared" si="1"/>
        <v>13</v>
      </c>
      <c r="G12" s="25">
        <v>13</v>
      </c>
      <c r="H12" s="9">
        <v>0</v>
      </c>
      <c r="I12" s="9">
        <v>0</v>
      </c>
      <c r="J12" s="9">
        <v>0</v>
      </c>
      <c r="K12" s="9">
        <v>0</v>
      </c>
      <c r="L12" s="146">
        <f t="shared" si="5"/>
        <v>1</v>
      </c>
      <c r="M12" s="155">
        <f t="shared" si="2"/>
        <v>13</v>
      </c>
      <c r="N12" s="8" t="str">
        <f t="shared" si="3"/>
        <v>1</v>
      </c>
      <c r="O12" s="159">
        <f t="shared" si="4"/>
        <v>13</v>
      </c>
    </row>
    <row r="13" spans="1:15" ht="20.25" customHeight="1">
      <c r="A13" s="116">
        <v>9</v>
      </c>
      <c r="B13" s="123" t="s">
        <v>100</v>
      </c>
      <c r="C13" s="55" t="s">
        <v>14</v>
      </c>
      <c r="D13" s="34">
        <f t="shared" si="0"/>
        <v>12</v>
      </c>
      <c r="E13" s="130">
        <f>SUM(SMALL(G13:K13,{1}))</f>
        <v>0</v>
      </c>
      <c r="F13" s="23">
        <f t="shared" si="1"/>
        <v>12</v>
      </c>
      <c r="G13" s="25">
        <v>12</v>
      </c>
      <c r="H13" s="9">
        <v>0</v>
      </c>
      <c r="I13" s="9">
        <v>0</v>
      </c>
      <c r="J13" s="9">
        <v>0</v>
      </c>
      <c r="K13" s="9">
        <v>0</v>
      </c>
      <c r="L13" s="146">
        <f t="shared" si="5"/>
        <v>1</v>
      </c>
      <c r="M13" s="155">
        <f t="shared" si="2"/>
        <v>12</v>
      </c>
      <c r="N13" s="8" t="str">
        <f t="shared" si="3"/>
        <v>1</v>
      </c>
      <c r="O13" s="159">
        <f t="shared" si="4"/>
        <v>12</v>
      </c>
    </row>
    <row r="14" spans="1:15" ht="20.25" customHeight="1">
      <c r="A14" s="116">
        <v>10</v>
      </c>
      <c r="B14" s="122" t="s">
        <v>107</v>
      </c>
      <c r="C14" s="194" t="s">
        <v>20</v>
      </c>
      <c r="D14" s="34">
        <f t="shared" si="0"/>
        <v>12</v>
      </c>
      <c r="E14" s="130">
        <f>SUM(SMALL(G14:K14,{1}))</f>
        <v>0</v>
      </c>
      <c r="F14" s="23">
        <f t="shared" si="1"/>
        <v>12</v>
      </c>
      <c r="G14" s="25">
        <v>12</v>
      </c>
      <c r="H14" s="9">
        <v>0</v>
      </c>
      <c r="I14" s="9">
        <v>0</v>
      </c>
      <c r="J14" s="9">
        <v>0</v>
      </c>
      <c r="K14" s="9">
        <v>0</v>
      </c>
      <c r="L14" s="146">
        <f t="shared" si="5"/>
        <v>1</v>
      </c>
      <c r="M14" s="155">
        <f t="shared" si="2"/>
        <v>12</v>
      </c>
      <c r="N14" s="8" t="str">
        <f t="shared" si="3"/>
        <v>1</v>
      </c>
      <c r="O14" s="159">
        <f t="shared" si="4"/>
        <v>12</v>
      </c>
    </row>
    <row r="15" spans="1:15" ht="20.25" customHeight="1">
      <c r="A15" s="116">
        <v>11</v>
      </c>
      <c r="B15" s="259" t="s">
        <v>112</v>
      </c>
      <c r="C15" s="194" t="s">
        <v>76</v>
      </c>
      <c r="D15" s="34">
        <f t="shared" si="0"/>
        <v>12</v>
      </c>
      <c r="E15" s="130">
        <f>SUM(SMALL(G15:K15,{1}))</f>
        <v>0</v>
      </c>
      <c r="F15" s="23">
        <f t="shared" si="1"/>
        <v>12</v>
      </c>
      <c r="G15" s="25">
        <v>12</v>
      </c>
      <c r="H15" s="9">
        <v>0</v>
      </c>
      <c r="I15" s="9">
        <v>0</v>
      </c>
      <c r="J15" s="9">
        <v>0</v>
      </c>
      <c r="K15" s="9">
        <v>0</v>
      </c>
      <c r="L15" s="146">
        <f t="shared" si="5"/>
        <v>1</v>
      </c>
      <c r="M15" s="155">
        <f t="shared" si="2"/>
        <v>12</v>
      </c>
      <c r="N15" s="8" t="str">
        <f t="shared" si="3"/>
        <v>1</v>
      </c>
      <c r="O15" s="159">
        <f t="shared" si="4"/>
        <v>12</v>
      </c>
    </row>
    <row r="16" spans="1:15" ht="20.25" customHeight="1">
      <c r="A16" s="116">
        <v>12</v>
      </c>
      <c r="B16" s="259" t="s">
        <v>114</v>
      </c>
      <c r="C16" s="194" t="s">
        <v>76</v>
      </c>
      <c r="D16" s="34">
        <f t="shared" si="0"/>
        <v>12</v>
      </c>
      <c r="E16" s="130">
        <f>SUM(SMALL(G16:K16,{1}))</f>
        <v>0</v>
      </c>
      <c r="F16" s="23">
        <f t="shared" si="1"/>
        <v>12</v>
      </c>
      <c r="G16" s="25">
        <v>12</v>
      </c>
      <c r="H16" s="9">
        <v>0</v>
      </c>
      <c r="I16" s="9">
        <v>0</v>
      </c>
      <c r="J16" s="9">
        <v>0</v>
      </c>
      <c r="K16" s="9">
        <v>0</v>
      </c>
      <c r="L16" s="146">
        <f t="shared" si="5"/>
        <v>1</v>
      </c>
      <c r="M16" s="155">
        <f t="shared" si="2"/>
        <v>12</v>
      </c>
      <c r="N16" s="8" t="str">
        <f t="shared" si="3"/>
        <v>1</v>
      </c>
      <c r="O16" s="159">
        <f t="shared" si="4"/>
        <v>12</v>
      </c>
    </row>
    <row r="17" spans="1:15" ht="20.25" customHeight="1">
      <c r="A17" s="116">
        <v>13</v>
      </c>
      <c r="B17" s="259" t="s">
        <v>121</v>
      </c>
      <c r="C17" s="194" t="s">
        <v>17</v>
      </c>
      <c r="D17" s="34">
        <f t="shared" si="0"/>
        <v>12</v>
      </c>
      <c r="E17" s="130">
        <f>SUM(SMALL(G17:K17,{1}))</f>
        <v>0</v>
      </c>
      <c r="F17" s="23">
        <f t="shared" si="1"/>
        <v>12</v>
      </c>
      <c r="G17" s="25">
        <v>12</v>
      </c>
      <c r="H17" s="9">
        <v>0</v>
      </c>
      <c r="I17" s="9">
        <v>0</v>
      </c>
      <c r="J17" s="9">
        <v>0</v>
      </c>
      <c r="K17" s="9">
        <v>0</v>
      </c>
      <c r="L17" s="146">
        <f t="shared" si="5"/>
        <v>1</v>
      </c>
      <c r="M17" s="155">
        <f t="shared" si="2"/>
        <v>12</v>
      </c>
      <c r="N17" s="8" t="str">
        <f t="shared" si="3"/>
        <v>1</v>
      </c>
      <c r="O17" s="159">
        <f t="shared" si="4"/>
        <v>12</v>
      </c>
    </row>
    <row r="18" spans="1:15" ht="20.25" customHeight="1">
      <c r="A18" s="116">
        <v>14</v>
      </c>
      <c r="B18" s="260" t="s">
        <v>98</v>
      </c>
      <c r="C18" s="194" t="s">
        <v>13</v>
      </c>
      <c r="D18" s="34">
        <f t="shared" si="0"/>
        <v>11</v>
      </c>
      <c r="E18" s="130">
        <f>SUM(SMALL(G18:K18,{1}))</f>
        <v>0</v>
      </c>
      <c r="F18" s="23">
        <f t="shared" si="1"/>
        <v>11</v>
      </c>
      <c r="G18" s="25">
        <v>11</v>
      </c>
      <c r="H18" s="9">
        <v>0</v>
      </c>
      <c r="I18" s="9">
        <v>0</v>
      </c>
      <c r="J18" s="9">
        <v>0</v>
      </c>
      <c r="K18" s="9">
        <v>0</v>
      </c>
      <c r="L18" s="146">
        <f t="shared" si="5"/>
        <v>1</v>
      </c>
      <c r="M18" s="155">
        <f t="shared" si="2"/>
        <v>11</v>
      </c>
      <c r="N18" s="8" t="str">
        <f t="shared" si="3"/>
        <v>1</v>
      </c>
      <c r="O18" s="159">
        <f t="shared" si="4"/>
        <v>11</v>
      </c>
    </row>
    <row r="19" spans="1:15" ht="20.25" customHeight="1">
      <c r="A19" s="116">
        <v>15</v>
      </c>
      <c r="B19" s="122" t="s">
        <v>99</v>
      </c>
      <c r="C19" s="194" t="s">
        <v>20</v>
      </c>
      <c r="D19" s="34">
        <f t="shared" si="0"/>
        <v>11</v>
      </c>
      <c r="E19" s="130">
        <f>SUM(SMALL(G19:K19,{1}))</f>
        <v>0</v>
      </c>
      <c r="F19" s="23">
        <f t="shared" si="1"/>
        <v>11</v>
      </c>
      <c r="G19" s="25">
        <v>11</v>
      </c>
      <c r="H19" s="9">
        <v>0</v>
      </c>
      <c r="I19" s="9">
        <v>0</v>
      </c>
      <c r="J19" s="9">
        <v>0</v>
      </c>
      <c r="K19" s="9">
        <v>0</v>
      </c>
      <c r="L19" s="146">
        <f t="shared" si="5"/>
        <v>1</v>
      </c>
      <c r="M19" s="155">
        <f t="shared" si="2"/>
        <v>11</v>
      </c>
      <c r="N19" s="8" t="str">
        <f t="shared" si="3"/>
        <v>1</v>
      </c>
      <c r="O19" s="159">
        <f t="shared" si="4"/>
        <v>11</v>
      </c>
    </row>
    <row r="20" spans="1:15" ht="20.25" customHeight="1">
      <c r="A20" s="116">
        <v>16</v>
      </c>
      <c r="B20" s="259" t="s">
        <v>104</v>
      </c>
      <c r="C20" s="194" t="s">
        <v>14</v>
      </c>
      <c r="D20" s="34">
        <f t="shared" si="0"/>
        <v>11</v>
      </c>
      <c r="E20" s="130">
        <f>SUM(SMALL(G20:K20,{1}))</f>
        <v>0</v>
      </c>
      <c r="F20" s="23">
        <f t="shared" si="1"/>
        <v>11</v>
      </c>
      <c r="G20" s="25">
        <v>11</v>
      </c>
      <c r="H20" s="9">
        <v>0</v>
      </c>
      <c r="I20" s="9">
        <v>0</v>
      </c>
      <c r="J20" s="9">
        <v>0</v>
      </c>
      <c r="K20" s="9">
        <v>0</v>
      </c>
      <c r="L20" s="146">
        <f t="shared" si="5"/>
        <v>1</v>
      </c>
      <c r="M20" s="155">
        <f t="shared" si="2"/>
        <v>11</v>
      </c>
      <c r="N20" s="8" t="str">
        <f t="shared" si="3"/>
        <v>1</v>
      </c>
      <c r="O20" s="159">
        <f t="shared" si="4"/>
        <v>11</v>
      </c>
    </row>
    <row r="21" spans="1:15" ht="20.25" customHeight="1">
      <c r="A21" s="116">
        <v>17</v>
      </c>
      <c r="B21" s="259" t="s">
        <v>116</v>
      </c>
      <c r="C21" s="194" t="s">
        <v>17</v>
      </c>
      <c r="D21" s="34">
        <f t="shared" si="0"/>
        <v>11</v>
      </c>
      <c r="E21" s="130">
        <f>SUM(SMALL(G21:K21,{1}))</f>
        <v>0</v>
      </c>
      <c r="F21" s="23">
        <f t="shared" si="1"/>
        <v>11</v>
      </c>
      <c r="G21" s="25">
        <v>11</v>
      </c>
      <c r="H21" s="9">
        <v>0</v>
      </c>
      <c r="I21" s="9">
        <v>0</v>
      </c>
      <c r="J21" s="9">
        <v>0</v>
      </c>
      <c r="K21" s="9">
        <v>0</v>
      </c>
      <c r="L21" s="146">
        <f t="shared" si="5"/>
        <v>1</v>
      </c>
      <c r="M21" s="155">
        <f t="shared" si="2"/>
        <v>11</v>
      </c>
      <c r="N21" s="8" t="str">
        <f t="shared" si="3"/>
        <v>1</v>
      </c>
      <c r="O21" s="159">
        <f t="shared" si="4"/>
        <v>11</v>
      </c>
    </row>
    <row r="22" spans="1:15" ht="20.25" customHeight="1">
      <c r="A22" s="116">
        <v>18</v>
      </c>
      <c r="B22" s="259" t="s">
        <v>102</v>
      </c>
      <c r="C22" s="194" t="s">
        <v>20</v>
      </c>
      <c r="D22" s="34">
        <f t="shared" si="0"/>
        <v>10</v>
      </c>
      <c r="E22" s="130">
        <f>SUM(SMALL(G22:K22,{1}))</f>
        <v>0</v>
      </c>
      <c r="F22" s="23">
        <f t="shared" si="1"/>
        <v>10</v>
      </c>
      <c r="G22" s="25">
        <v>10</v>
      </c>
      <c r="H22" s="9">
        <v>0</v>
      </c>
      <c r="I22" s="9">
        <v>0</v>
      </c>
      <c r="J22" s="9">
        <v>0</v>
      </c>
      <c r="K22" s="9">
        <v>0</v>
      </c>
      <c r="L22" s="146">
        <f t="shared" si="5"/>
        <v>1</v>
      </c>
      <c r="M22" s="155">
        <f t="shared" si="2"/>
        <v>10</v>
      </c>
      <c r="N22" s="8" t="str">
        <f t="shared" si="3"/>
        <v>1</v>
      </c>
      <c r="O22" s="159">
        <f t="shared" si="4"/>
        <v>10</v>
      </c>
    </row>
    <row r="23" spans="1:15" ht="20.25" customHeight="1">
      <c r="A23" s="116">
        <v>19</v>
      </c>
      <c r="B23" s="123" t="s">
        <v>111</v>
      </c>
      <c r="C23" s="58" t="s">
        <v>19</v>
      </c>
      <c r="D23" s="34">
        <f t="shared" si="0"/>
        <v>10</v>
      </c>
      <c r="E23" s="130">
        <f>SUM(SMALL(G23:K23,{1}))</f>
        <v>0</v>
      </c>
      <c r="F23" s="23">
        <f t="shared" si="1"/>
        <v>10</v>
      </c>
      <c r="G23" s="25">
        <v>10</v>
      </c>
      <c r="H23" s="9">
        <v>0</v>
      </c>
      <c r="I23" s="9">
        <v>0</v>
      </c>
      <c r="J23" s="9">
        <v>0</v>
      </c>
      <c r="K23" s="9">
        <v>0</v>
      </c>
      <c r="L23" s="146">
        <f t="shared" si="5"/>
        <v>1</v>
      </c>
      <c r="M23" s="155">
        <f t="shared" si="2"/>
        <v>10</v>
      </c>
      <c r="N23" s="8" t="str">
        <f t="shared" si="3"/>
        <v>1</v>
      </c>
      <c r="O23" s="159">
        <f t="shared" si="4"/>
        <v>10</v>
      </c>
    </row>
    <row r="24" spans="1:15" ht="20.25" customHeight="1">
      <c r="A24" s="116">
        <v>20</v>
      </c>
      <c r="B24" s="261" t="s">
        <v>101</v>
      </c>
      <c r="C24" s="262" t="s">
        <v>13</v>
      </c>
      <c r="D24" s="34">
        <f t="shared" si="0"/>
        <v>0</v>
      </c>
      <c r="E24" s="130">
        <f>SUM(SMALL(G24:K24,{1}))</f>
        <v>0</v>
      </c>
      <c r="F24" s="23">
        <f t="shared" si="1"/>
        <v>0</v>
      </c>
      <c r="G24" s="25">
        <v>0</v>
      </c>
      <c r="H24" s="9">
        <v>0</v>
      </c>
      <c r="I24" s="9">
        <v>0</v>
      </c>
      <c r="J24" s="9">
        <v>0</v>
      </c>
      <c r="K24" s="9">
        <v>0</v>
      </c>
      <c r="L24" s="146">
        <f t="shared" si="5"/>
        <v>0</v>
      </c>
      <c r="M24" s="155" t="e">
        <f t="shared" si="2"/>
        <v>#DIV/0!</v>
      </c>
      <c r="N24" s="8" t="str">
        <f t="shared" si="3"/>
        <v>0</v>
      </c>
      <c r="O24" s="159" t="e">
        <f t="shared" si="4"/>
        <v>#DIV/0!</v>
      </c>
    </row>
    <row r="25" spans="1:15" ht="20.25" customHeight="1">
      <c r="A25" s="116">
        <v>21</v>
      </c>
      <c r="B25" s="259" t="s">
        <v>105</v>
      </c>
      <c r="C25" s="194" t="s">
        <v>21</v>
      </c>
      <c r="D25" s="34">
        <f t="shared" si="0"/>
        <v>0</v>
      </c>
      <c r="E25" s="130">
        <f>SUM(SMALL(G25:K25,{1}))</f>
        <v>0</v>
      </c>
      <c r="F25" s="23">
        <f t="shared" si="1"/>
        <v>0</v>
      </c>
      <c r="G25" s="25">
        <v>0</v>
      </c>
      <c r="H25" s="9">
        <v>0</v>
      </c>
      <c r="I25" s="9">
        <v>0</v>
      </c>
      <c r="J25" s="9">
        <v>0</v>
      </c>
      <c r="K25" s="9">
        <v>0</v>
      </c>
      <c r="L25" s="146">
        <f t="shared" si="5"/>
        <v>0</v>
      </c>
      <c r="M25" s="155" t="e">
        <f t="shared" si="2"/>
        <v>#DIV/0!</v>
      </c>
      <c r="N25" s="8" t="str">
        <f t="shared" si="3"/>
        <v>0</v>
      </c>
      <c r="O25" s="159" t="e">
        <f t="shared" si="4"/>
        <v>#DIV/0!</v>
      </c>
    </row>
    <row r="26" spans="1:15" ht="20.25" customHeight="1">
      <c r="A26" s="116">
        <v>22</v>
      </c>
      <c r="B26" s="261" t="s">
        <v>106</v>
      </c>
      <c r="C26" s="262" t="s">
        <v>13</v>
      </c>
      <c r="D26" s="34">
        <f t="shared" si="0"/>
        <v>0</v>
      </c>
      <c r="E26" s="130">
        <f>SUM(SMALL(G26:K26,{1}))</f>
        <v>0</v>
      </c>
      <c r="F26" s="23">
        <f t="shared" si="1"/>
        <v>0</v>
      </c>
      <c r="G26" s="25">
        <v>0</v>
      </c>
      <c r="H26" s="9">
        <v>0</v>
      </c>
      <c r="I26" s="9">
        <v>0</v>
      </c>
      <c r="J26" s="9">
        <v>0</v>
      </c>
      <c r="K26" s="9">
        <v>0</v>
      </c>
      <c r="L26" s="146">
        <f t="shared" si="5"/>
        <v>0</v>
      </c>
      <c r="M26" s="155" t="e">
        <f t="shared" si="2"/>
        <v>#DIV/0!</v>
      </c>
      <c r="N26" s="8" t="str">
        <f t="shared" si="3"/>
        <v>0</v>
      </c>
      <c r="O26" s="159" t="e">
        <f t="shared" si="4"/>
        <v>#DIV/0!</v>
      </c>
    </row>
    <row r="27" spans="1:15" ht="20.25" customHeight="1">
      <c r="A27" s="116">
        <v>23</v>
      </c>
      <c r="B27" s="123" t="s">
        <v>108</v>
      </c>
      <c r="C27" s="58" t="s">
        <v>14</v>
      </c>
      <c r="D27" s="34">
        <f t="shared" si="0"/>
        <v>0</v>
      </c>
      <c r="E27" s="130">
        <f>SUM(SMALL(G27:K27,{1}))</f>
        <v>0</v>
      </c>
      <c r="F27" s="23">
        <f t="shared" si="1"/>
        <v>0</v>
      </c>
      <c r="G27" s="25">
        <v>0</v>
      </c>
      <c r="H27" s="9">
        <v>0</v>
      </c>
      <c r="I27" s="9">
        <v>0</v>
      </c>
      <c r="J27" s="9">
        <v>0</v>
      </c>
      <c r="K27" s="9">
        <v>0</v>
      </c>
      <c r="L27" s="146">
        <f t="shared" si="5"/>
        <v>0</v>
      </c>
      <c r="M27" s="155" t="e">
        <f t="shared" si="2"/>
        <v>#DIV/0!</v>
      </c>
      <c r="N27" s="8" t="str">
        <f t="shared" si="3"/>
        <v>0</v>
      </c>
      <c r="O27" s="159" t="e">
        <f t="shared" si="4"/>
        <v>#DIV/0!</v>
      </c>
    </row>
    <row r="28" spans="1:15" ht="20.25" customHeight="1" thickBot="1">
      <c r="A28" s="116">
        <v>24</v>
      </c>
      <c r="B28" s="123" t="s">
        <v>109</v>
      </c>
      <c r="C28" s="58" t="s">
        <v>17</v>
      </c>
      <c r="D28" s="34">
        <f t="shared" si="0"/>
        <v>0</v>
      </c>
      <c r="E28" s="130">
        <f>SUM(SMALL(G28:K28,{1}))</f>
        <v>0</v>
      </c>
      <c r="F28" s="23">
        <f t="shared" si="1"/>
        <v>0</v>
      </c>
      <c r="G28" s="25">
        <v>0</v>
      </c>
      <c r="H28" s="9">
        <v>0</v>
      </c>
      <c r="I28" s="9">
        <v>0</v>
      </c>
      <c r="J28" s="9">
        <v>0</v>
      </c>
      <c r="K28" s="9">
        <v>0</v>
      </c>
      <c r="L28" s="147">
        <f t="shared" si="5"/>
        <v>0</v>
      </c>
      <c r="M28" s="157" t="e">
        <f t="shared" si="2"/>
        <v>#DIV/0!</v>
      </c>
      <c r="N28" s="45" t="str">
        <f t="shared" si="3"/>
        <v>0</v>
      </c>
      <c r="O28" s="160" t="e">
        <f t="shared" si="4"/>
        <v>#DIV/0!</v>
      </c>
    </row>
    <row r="29" spans="1:12" ht="19.5" customHeight="1">
      <c r="A29" s="117"/>
      <c r="B29" s="259" t="s">
        <v>119</v>
      </c>
      <c r="C29" s="194" t="s">
        <v>76</v>
      </c>
      <c r="D29" s="34">
        <f t="shared" si="0"/>
        <v>0</v>
      </c>
      <c r="E29" s="130">
        <f>SUM(SMALL(G29:K29,{1}))</f>
        <v>0</v>
      </c>
      <c r="F29" s="23">
        <f t="shared" si="1"/>
        <v>0</v>
      </c>
      <c r="G29" s="25">
        <v>0</v>
      </c>
      <c r="H29" s="9">
        <v>0</v>
      </c>
      <c r="I29" s="9">
        <v>0</v>
      </c>
      <c r="J29" s="9">
        <v>0</v>
      </c>
      <c r="K29" s="9">
        <v>0</v>
      </c>
      <c r="L29" s="126"/>
    </row>
    <row r="30" spans="1:12" ht="19.5" customHeight="1" thickBot="1">
      <c r="A30" s="117"/>
      <c r="B30" s="284" t="s">
        <v>7</v>
      </c>
      <c r="C30" s="272"/>
      <c r="D30" s="13">
        <f>SUM(D5:D28)</f>
        <v>236</v>
      </c>
      <c r="E30" s="131">
        <f>SUM(E5:E28)</f>
        <v>0</v>
      </c>
      <c r="F30" s="13">
        <f>SUM(F5:F28)</f>
        <v>236</v>
      </c>
      <c r="G30" s="12">
        <f>SUM(G5:G29)</f>
        <v>236</v>
      </c>
      <c r="H30" s="12">
        <f>SUM(H5:H28)</f>
        <v>0</v>
      </c>
      <c r="I30" s="12">
        <f>SUM(I5:I28)</f>
        <v>0</v>
      </c>
      <c r="J30" s="12">
        <f>SUM(J5:J28)</f>
        <v>0</v>
      </c>
      <c r="K30" s="44">
        <f>SUM(K5:K28)</f>
        <v>0</v>
      </c>
      <c r="L30" s="126"/>
    </row>
    <row r="31" spans="1:12" ht="19.5" customHeight="1">
      <c r="A31" s="48"/>
      <c r="B31" s="284" t="s">
        <v>9</v>
      </c>
      <c r="C31" s="272"/>
      <c r="D31" s="272"/>
      <c r="E31" s="272"/>
      <c r="F31" s="273"/>
      <c r="G31" s="11">
        <f>COUNTIF(G5:G29,"&gt; 0")</f>
        <v>19</v>
      </c>
      <c r="H31" s="11">
        <f>COUNTIF(H5:H28,"&gt; 0")</f>
        <v>0</v>
      </c>
      <c r="I31" s="11">
        <f>COUNTIF(I5:I28,"&gt; 0")</f>
        <v>0</v>
      </c>
      <c r="J31" s="11">
        <f>COUNTIF(J5:J28,"&gt; 0")</f>
        <v>0</v>
      </c>
      <c r="K31" s="11">
        <f>COUNTIF(K5:K28,"&gt; 0")</f>
        <v>0</v>
      </c>
      <c r="L31" s="126"/>
    </row>
    <row r="32" spans="1:12" ht="19.5" customHeight="1">
      <c r="A32" s="48"/>
      <c r="B32" s="285" t="s">
        <v>8</v>
      </c>
      <c r="C32" s="272"/>
      <c r="D32" s="272"/>
      <c r="E32" s="272"/>
      <c r="F32" s="273"/>
      <c r="G32" s="78">
        <f>GEOMEAN(G30/G31)</f>
        <v>12.421052631578947</v>
      </c>
      <c r="H32" s="78" t="e">
        <f>GEOMEAN(H30/H31)</f>
        <v>#DIV/0!</v>
      </c>
      <c r="I32" s="78" t="e">
        <f>GEOMEAN(I30/I31)</f>
        <v>#DIV/0!</v>
      </c>
      <c r="J32" s="78" t="e">
        <f>GEOMEAN(J30/J31)</f>
        <v>#DIV/0!</v>
      </c>
      <c r="K32" s="78" t="e">
        <f>GEOMEAN(K30/K31)</f>
        <v>#DIV/0!</v>
      </c>
      <c r="L32" s="126"/>
    </row>
    <row r="33" spans="1:11" ht="12.75" customHeight="1" thickBot="1">
      <c r="A33" s="118"/>
      <c r="B33" s="53"/>
      <c r="C33" s="45"/>
      <c r="D33" s="50"/>
      <c r="E33" s="51"/>
      <c r="F33" s="46"/>
      <c r="G33" s="47"/>
      <c r="H33" s="47"/>
      <c r="I33" s="47"/>
      <c r="J33" s="47"/>
      <c r="K33" s="47"/>
    </row>
    <row r="34" spans="1:11" ht="12.75" customHeight="1" thickTop="1">
      <c r="A34" s="7"/>
      <c r="B34" s="85" t="s">
        <v>30</v>
      </c>
      <c r="C34" s="68" t="s">
        <v>31</v>
      </c>
      <c r="D34" s="68"/>
      <c r="E34" s="68"/>
      <c r="F34" s="86"/>
      <c r="G34" s="108">
        <f>COUNTIF(G5:G28,15)</f>
        <v>3</v>
      </c>
      <c r="H34" s="111">
        <f>COUNTIF(H5:H28,15)</f>
        <v>0</v>
      </c>
      <c r="I34" s="87">
        <f>COUNTIF(I5:I28,15)</f>
        <v>0</v>
      </c>
      <c r="J34" s="88">
        <f>COUNTIF(J5:J28,15)</f>
        <v>0</v>
      </c>
      <c r="K34" s="89">
        <f>COUNTIF(K5:K28,15)</f>
        <v>0</v>
      </c>
    </row>
    <row r="35" spans="1:11" ht="12.75" customHeight="1">
      <c r="A35" s="7"/>
      <c r="B35" s="90" t="s">
        <v>30</v>
      </c>
      <c r="C35" s="17" t="s">
        <v>32</v>
      </c>
      <c r="D35" s="17"/>
      <c r="E35" s="3"/>
      <c r="F35" s="3"/>
      <c r="G35" s="109">
        <f>COUNTIF(G5:G28,14)</f>
        <v>2</v>
      </c>
      <c r="H35" s="112">
        <f>COUNTIF(H5:H28,14)</f>
        <v>0</v>
      </c>
      <c r="I35" s="79">
        <f>COUNTIF(I5:I28,14)</f>
        <v>0</v>
      </c>
      <c r="J35" s="40">
        <f>COUNTIF(J5:J28,14)</f>
        <v>0</v>
      </c>
      <c r="K35" s="52">
        <f>COUNTIF(K5:K28,14)</f>
        <v>0</v>
      </c>
    </row>
    <row r="36" spans="1:11" ht="12.75" customHeight="1">
      <c r="A36" s="7"/>
      <c r="B36" s="90" t="s">
        <v>30</v>
      </c>
      <c r="C36" s="17" t="s">
        <v>33</v>
      </c>
      <c r="D36" s="17"/>
      <c r="E36" s="3"/>
      <c r="F36" s="3"/>
      <c r="G36" s="109">
        <f>COUNTIF(G5:G28,13)</f>
        <v>3</v>
      </c>
      <c r="H36" s="112">
        <f>COUNTIF(H5:H28,13)</f>
        <v>0</v>
      </c>
      <c r="I36" s="79">
        <f>COUNTIF(I5:I28,13)</f>
        <v>0</v>
      </c>
      <c r="J36" s="40">
        <f>COUNTIF(J5:J28,13)</f>
        <v>0</v>
      </c>
      <c r="K36" s="52">
        <f>COUNTIF(K5:K28,13)</f>
        <v>0</v>
      </c>
    </row>
    <row r="37" spans="1:11" ht="12.75" customHeight="1">
      <c r="A37" s="7"/>
      <c r="B37" s="90" t="s">
        <v>30</v>
      </c>
      <c r="C37" s="17" t="s">
        <v>34</v>
      </c>
      <c r="D37" s="17"/>
      <c r="E37" s="3"/>
      <c r="F37" s="3"/>
      <c r="G37" s="109">
        <f>COUNTIF(G5:G28,12)</f>
        <v>5</v>
      </c>
      <c r="H37" s="112">
        <f>COUNTIF(H5:H28,12)</f>
        <v>0</v>
      </c>
      <c r="I37" s="79">
        <f>COUNTIF(I5:I28,12)</f>
        <v>0</v>
      </c>
      <c r="J37" s="40">
        <f>COUNTIF(J5:J28,12)</f>
        <v>0</v>
      </c>
      <c r="K37" s="52">
        <f>COUNTIF(K5:K28,12)</f>
        <v>0</v>
      </c>
    </row>
    <row r="38" spans="1:11" ht="12.75" customHeight="1">
      <c r="A38" s="7"/>
      <c r="B38" s="90" t="s">
        <v>30</v>
      </c>
      <c r="C38" s="17" t="s">
        <v>35</v>
      </c>
      <c r="D38" s="17"/>
      <c r="E38" s="3"/>
      <c r="F38" s="3"/>
      <c r="G38" s="109">
        <f>COUNTIF(G5:G28,11)</f>
        <v>4</v>
      </c>
      <c r="H38" s="112">
        <f>COUNTIF(H5:H28,11)</f>
        <v>0</v>
      </c>
      <c r="I38" s="79">
        <f>COUNTIF(I5:I28,11)</f>
        <v>0</v>
      </c>
      <c r="J38" s="40">
        <f>COUNTIF(J5:J28,11)</f>
        <v>0</v>
      </c>
      <c r="K38" s="52">
        <f>COUNTIF(K5:K28,11)</f>
        <v>0</v>
      </c>
    </row>
    <row r="39" spans="1:11" ht="12.75" customHeight="1">
      <c r="A39" s="7"/>
      <c r="B39" s="90" t="s">
        <v>30</v>
      </c>
      <c r="C39" s="17" t="s">
        <v>36</v>
      </c>
      <c r="D39" s="17"/>
      <c r="E39" s="3"/>
      <c r="F39" s="3"/>
      <c r="G39" s="109">
        <f>COUNTIF(G5:G28,10)</f>
        <v>2</v>
      </c>
      <c r="H39" s="112">
        <f>COUNTIF(H5:H28,10)</f>
        <v>0</v>
      </c>
      <c r="I39" s="79">
        <f>COUNTIF(I5:I28,10)</f>
        <v>0</v>
      </c>
      <c r="J39" s="40">
        <f>COUNTIF(J5:J28,10)</f>
        <v>0</v>
      </c>
      <c r="K39" s="52">
        <f>COUNTIF(K5:K28,10)</f>
        <v>0</v>
      </c>
    </row>
    <row r="40" spans="1:11" ht="12.75" customHeight="1">
      <c r="A40" s="7"/>
      <c r="B40" s="90" t="s">
        <v>30</v>
      </c>
      <c r="C40" s="17" t="s">
        <v>37</v>
      </c>
      <c r="D40" s="3"/>
      <c r="E40" s="3"/>
      <c r="F40" s="3"/>
      <c r="G40" s="109">
        <f>COUNTIF(G5:G28,9)</f>
        <v>0</v>
      </c>
      <c r="H40" s="112">
        <f>COUNTIF(H5:H28,9)</f>
        <v>0</v>
      </c>
      <c r="I40" s="79">
        <f>COUNTIF(I5:I28,9)</f>
        <v>0</v>
      </c>
      <c r="J40" s="40">
        <f>COUNTIF(J5:J28,9)</f>
        <v>0</v>
      </c>
      <c r="K40" s="52">
        <f>COUNTIF(K5:K28,9)</f>
        <v>0</v>
      </c>
    </row>
    <row r="41" spans="1:11" ht="12.75" customHeight="1">
      <c r="A41" s="7"/>
      <c r="B41" s="90" t="s">
        <v>30</v>
      </c>
      <c r="C41" s="17" t="s">
        <v>38</v>
      </c>
      <c r="D41" s="3"/>
      <c r="E41" s="3"/>
      <c r="F41" s="3"/>
      <c r="G41" s="109">
        <f>COUNTIF(G5:G28,8)</f>
        <v>0</v>
      </c>
      <c r="H41" s="112">
        <f>COUNTIF(H5:H28,8)</f>
        <v>0</v>
      </c>
      <c r="I41" s="79">
        <f>COUNTIF(I5:I28,8)</f>
        <v>0</v>
      </c>
      <c r="J41" s="40">
        <f>COUNTIF(J5:J28,8)</f>
        <v>0</v>
      </c>
      <c r="K41" s="52">
        <f>COUNTIF(K5:K28,8)</f>
        <v>0</v>
      </c>
    </row>
    <row r="42" spans="1:11" ht="12.75" customHeight="1">
      <c r="A42" s="7"/>
      <c r="B42" s="90" t="s">
        <v>30</v>
      </c>
      <c r="C42" s="17" t="s">
        <v>39</v>
      </c>
      <c r="D42" s="3"/>
      <c r="E42" s="3"/>
      <c r="F42" s="3"/>
      <c r="G42" s="109">
        <f>COUNTIF(G5:G28,7)</f>
        <v>0</v>
      </c>
      <c r="H42" s="112">
        <f>COUNTIF(H5:H28,7)</f>
        <v>0</v>
      </c>
      <c r="I42" s="79">
        <f>COUNTIF(I5:I28,7)</f>
        <v>0</v>
      </c>
      <c r="J42" s="40">
        <f>COUNTIF(J5:J28,7)</f>
        <v>0</v>
      </c>
      <c r="K42" s="52">
        <f>COUNTIF(K5:K28,7)</f>
        <v>0</v>
      </c>
    </row>
    <row r="43" spans="1:11" ht="12.75" customHeight="1">
      <c r="A43" s="7"/>
      <c r="B43" s="90" t="s">
        <v>30</v>
      </c>
      <c r="C43" s="17" t="s">
        <v>40</v>
      </c>
      <c r="D43" s="3"/>
      <c r="E43" s="3"/>
      <c r="F43" s="3"/>
      <c r="G43" s="109">
        <f>COUNTIF(G5:G28,6)</f>
        <v>0</v>
      </c>
      <c r="H43" s="112">
        <f>COUNTIF(H5:H28,6)</f>
        <v>0</v>
      </c>
      <c r="I43" s="79">
        <f>COUNTIF(I5:I28,6)</f>
        <v>0</v>
      </c>
      <c r="J43" s="40">
        <f>COUNTIF(J5:J28,6)</f>
        <v>0</v>
      </c>
      <c r="K43" s="52">
        <f>COUNTIF(K5:K28,6)</f>
        <v>0</v>
      </c>
    </row>
    <row r="44" spans="1:11" ht="12.75" customHeight="1">
      <c r="A44" s="7"/>
      <c r="B44" s="90" t="s">
        <v>30</v>
      </c>
      <c r="C44" s="17" t="s">
        <v>41</v>
      </c>
      <c r="D44" s="3"/>
      <c r="E44" s="3"/>
      <c r="F44" s="3"/>
      <c r="G44" s="109">
        <f>COUNTIF(G5:G28,5)</f>
        <v>0</v>
      </c>
      <c r="H44" s="112">
        <f>COUNTIF(H5:H28,5)</f>
        <v>0</v>
      </c>
      <c r="I44" s="79">
        <f>COUNTIF(I5:I28,5)</f>
        <v>0</v>
      </c>
      <c r="J44" s="40">
        <f>COUNTIF(J5:J28,5)</f>
        <v>0</v>
      </c>
      <c r="K44" s="52">
        <f>COUNTIF(K5:K28,5)</f>
        <v>0</v>
      </c>
    </row>
    <row r="45" spans="1:11" ht="12.75" customHeight="1">
      <c r="A45" s="7"/>
      <c r="B45" s="90" t="s">
        <v>30</v>
      </c>
      <c r="C45" s="17" t="s">
        <v>42</v>
      </c>
      <c r="D45" s="3"/>
      <c r="E45" s="3"/>
      <c r="F45" s="3"/>
      <c r="G45" s="109">
        <f>COUNTIF(G5:G28,4)</f>
        <v>0</v>
      </c>
      <c r="H45" s="112">
        <f>COUNTIF(H5:H28,4)</f>
        <v>0</v>
      </c>
      <c r="I45" s="79">
        <f>COUNTIF(I5:I28,4)</f>
        <v>0</v>
      </c>
      <c r="J45" s="40">
        <f>COUNTIF(J5:J28,4)</f>
        <v>0</v>
      </c>
      <c r="K45" s="52">
        <f>COUNTIF(K5:K28,4)</f>
        <v>0</v>
      </c>
    </row>
    <row r="46" spans="1:11" ht="12.75" customHeight="1">
      <c r="A46" s="7"/>
      <c r="B46" s="90" t="s">
        <v>30</v>
      </c>
      <c r="C46" s="17" t="s">
        <v>43</v>
      </c>
      <c r="D46" s="3"/>
      <c r="E46" s="3"/>
      <c r="F46" s="3"/>
      <c r="G46" s="109">
        <f>COUNTIF(G5:G28,3)</f>
        <v>0</v>
      </c>
      <c r="H46" s="112">
        <f>COUNTIF(H5:H28,3)</f>
        <v>0</v>
      </c>
      <c r="I46" s="79">
        <f>COUNTIF(I5:I28,3)</f>
        <v>0</v>
      </c>
      <c r="J46" s="40">
        <f>COUNTIF(J5:J28,3)</f>
        <v>0</v>
      </c>
      <c r="K46" s="52">
        <f>COUNTIF(K5:K28,3)</f>
        <v>0</v>
      </c>
    </row>
    <row r="47" spans="1:11" ht="12.75" customHeight="1">
      <c r="A47" s="7"/>
      <c r="B47" s="90" t="s">
        <v>30</v>
      </c>
      <c r="C47" s="17" t="s">
        <v>44</v>
      </c>
      <c r="D47" s="3"/>
      <c r="E47" s="3"/>
      <c r="F47" s="3"/>
      <c r="G47" s="109">
        <f>COUNTIF(G5:G28,2)</f>
        <v>0</v>
      </c>
      <c r="H47" s="112">
        <f>COUNTIF(H5:H28,2)</f>
        <v>0</v>
      </c>
      <c r="I47" s="79">
        <f>COUNTIF(I5:I28,2)</f>
        <v>0</v>
      </c>
      <c r="J47" s="40">
        <f>COUNTIF(J5:J28,2)</f>
        <v>0</v>
      </c>
      <c r="K47" s="52">
        <f>COUNTIF(K5:K28,2)</f>
        <v>0</v>
      </c>
    </row>
    <row r="48" spans="1:11" ht="12.75" customHeight="1">
      <c r="A48" s="7"/>
      <c r="B48" s="90" t="s">
        <v>30</v>
      </c>
      <c r="C48" s="17" t="s">
        <v>45</v>
      </c>
      <c r="D48" s="3"/>
      <c r="E48" s="3"/>
      <c r="F48" s="3"/>
      <c r="G48" s="109">
        <f>COUNTIF(G5:G28,1)</f>
        <v>0</v>
      </c>
      <c r="H48" s="112">
        <f>COUNTIF(H5:H28,1)</f>
        <v>0</v>
      </c>
      <c r="I48" s="79">
        <f>COUNTIF(I5:I28,1)</f>
        <v>0</v>
      </c>
      <c r="J48" s="40">
        <f>COUNTIF(J5:J28,1)</f>
        <v>0</v>
      </c>
      <c r="K48" s="52">
        <f>COUNTIF(K5:K28,1)</f>
        <v>0</v>
      </c>
    </row>
    <row r="49" spans="1:11" ht="12.75" customHeight="1" thickBot="1">
      <c r="A49" s="7"/>
      <c r="B49" s="95" t="s">
        <v>30</v>
      </c>
      <c r="C49" s="96" t="s">
        <v>46</v>
      </c>
      <c r="D49" s="91"/>
      <c r="E49" s="91"/>
      <c r="F49" s="91"/>
      <c r="G49" s="53">
        <f>COUNTIF(G5:G28,"= 0")</f>
        <v>5</v>
      </c>
      <c r="H49" s="53">
        <f>COUNTIF(H5:H28,"= 0")</f>
        <v>24</v>
      </c>
      <c r="I49" s="53">
        <f>COUNTIF(I5:I28,"= 0")</f>
        <v>24</v>
      </c>
      <c r="J49" s="53">
        <f>COUNTIF(J5:J28,"= 0")</f>
        <v>24</v>
      </c>
      <c r="K49" s="53">
        <f>COUNTIF(K5:K28,"= 0")</f>
        <v>24</v>
      </c>
    </row>
    <row r="50" spans="1:11" ht="13.5" thickBot="1">
      <c r="A50" s="53"/>
      <c r="B50" s="53" t="s">
        <v>47</v>
      </c>
      <c r="C50" s="91"/>
      <c r="D50" s="91"/>
      <c r="E50" s="91"/>
      <c r="F50" s="91"/>
      <c r="G50" s="110">
        <f>(G34*15)+(G35*14)+(G36*13)+(G37*12)+(G38*11)+(G39*10)+(G40*9)+(G41*8)+(G42*7)+(G43*6)+(G44*5)+(G45*4)+(G46*3)+(G47*2)+(G48*1)</f>
        <v>236</v>
      </c>
      <c r="H50" s="113">
        <f>(H34*15)+(H35*14)+(H36*13)+(H37*12)+(H38*11)+(H39*10)+(H40*9)+(H41*8)+(H42*7)+(H43*6)+(H44*5)+(H45*4)+(H46*3)+(H47*2)+(H48*1)</f>
        <v>0</v>
      </c>
      <c r="I50" s="92">
        <f>(I34*15)+(I35*14)+(I36*13)+(I37*12)+(I38*11)+(I39*10)+(I40*9)+(I41*8)+(I42*7)+(I43*6)+(I44*5)+(I45*4)+(I46*3)+(I47*2)+(I48*1)</f>
        <v>0</v>
      </c>
      <c r="J50" s="93">
        <f>(J34*15)+(J35*14)+(J36*13)+(J37*12)+(J38*11)+(J39*10)+(J40*9)+(J41*8)+(J42*7)+(J43*6)+(J44*5)+(J45*4)+(J46*3)+(J47*2)+(J48*1)</f>
        <v>0</v>
      </c>
      <c r="K50" s="94">
        <f>(K34*15)+(K35*14)+(K36*13)+(K37*12)+(K38*11)+(K39*10)+(K40*9)+(K41*8)+(K42*7)+(K43*6)+(K44*5)+(K45*4)+(K46*3)+(K47*2)+(K48*1)</f>
        <v>0</v>
      </c>
    </row>
    <row r="51" spans="4:10" ht="12.75">
      <c r="D51" s="3"/>
      <c r="E51" s="3"/>
      <c r="F51" s="3"/>
      <c r="H51" s="8"/>
      <c r="I51" s="8"/>
      <c r="J51" s="8"/>
    </row>
    <row r="52" spans="4:10" ht="12.75">
      <c r="D52" s="3"/>
      <c r="E52" s="3"/>
      <c r="F52" s="3"/>
      <c r="H52" s="8"/>
      <c r="I52" s="8"/>
      <c r="J52" s="8"/>
    </row>
    <row r="53" spans="4:10" ht="12.75">
      <c r="D53" s="3"/>
      <c r="E53" s="3"/>
      <c r="F53" s="3"/>
      <c r="H53" s="8"/>
      <c r="I53" s="8"/>
      <c r="J53" s="8"/>
    </row>
    <row r="54" spans="4:10" ht="12.75">
      <c r="D54" s="3"/>
      <c r="E54" s="3"/>
      <c r="F54" s="3"/>
      <c r="H54" s="8"/>
      <c r="I54" s="8"/>
      <c r="J54" s="8"/>
    </row>
    <row r="55" spans="4:10" ht="12.75">
      <c r="D55" s="3"/>
      <c r="E55" s="3"/>
      <c r="F55" s="3"/>
      <c r="H55" s="8"/>
      <c r="I55" s="8"/>
      <c r="J55" s="8"/>
    </row>
    <row r="56" spans="4:10" ht="12.75">
      <c r="D56" s="3"/>
      <c r="E56" s="3"/>
      <c r="F56" s="3"/>
      <c r="H56" s="8"/>
      <c r="I56" s="8"/>
      <c r="J56" s="8"/>
    </row>
    <row r="57" spans="4:10" ht="12.75">
      <c r="D57" s="3"/>
      <c r="E57" s="3"/>
      <c r="F57" s="3"/>
      <c r="H57" s="8"/>
      <c r="I57" s="8"/>
      <c r="J57" s="8"/>
    </row>
    <row r="58" spans="4:10" ht="12.75">
      <c r="D58" s="3"/>
      <c r="E58" s="3"/>
      <c r="F58" s="3"/>
      <c r="H58" s="8"/>
      <c r="I58" s="8"/>
      <c r="J58" s="8"/>
    </row>
    <row r="59" spans="4:10" ht="12.75">
      <c r="D59" s="3"/>
      <c r="E59" s="3"/>
      <c r="F59" s="3"/>
      <c r="H59" s="8"/>
      <c r="I59" s="8"/>
      <c r="J59" s="8"/>
    </row>
    <row r="60" spans="4:10" ht="12.75">
      <c r="D60" s="3"/>
      <c r="E60" s="3"/>
      <c r="F60" s="3"/>
      <c r="H60" s="8"/>
      <c r="I60" s="8"/>
      <c r="J60" s="8"/>
    </row>
    <row r="61" spans="4:10" ht="12.75">
      <c r="D61" s="3"/>
      <c r="E61" s="3"/>
      <c r="F61" s="3"/>
      <c r="H61" s="8"/>
      <c r="I61" s="8"/>
      <c r="J61" s="8"/>
    </row>
    <row r="62" spans="4:10" ht="12.75">
      <c r="D62" s="3"/>
      <c r="E62" s="3"/>
      <c r="F62" s="3"/>
      <c r="H62" s="8"/>
      <c r="I62" s="8"/>
      <c r="J62" s="8"/>
    </row>
    <row r="63" spans="4:10" ht="12.75">
      <c r="D63" s="3"/>
      <c r="E63" s="3"/>
      <c r="F63" s="3"/>
      <c r="H63" s="8"/>
      <c r="I63" s="8"/>
      <c r="J63" s="8"/>
    </row>
    <row r="64" spans="4:10" ht="12.75">
      <c r="D64" s="3"/>
      <c r="E64" s="3"/>
      <c r="F64" s="3"/>
      <c r="H64" s="8"/>
      <c r="I64" s="8"/>
      <c r="J64" s="8"/>
    </row>
    <row r="65" spans="4:10" ht="12.75">
      <c r="D65" s="3"/>
      <c r="E65" s="3"/>
      <c r="F65" s="3"/>
      <c r="H65" s="8"/>
      <c r="I65" s="8"/>
      <c r="J65" s="8"/>
    </row>
    <row r="66" spans="4:10" ht="12.75">
      <c r="D66" s="3"/>
      <c r="E66" s="3"/>
      <c r="F66" s="3"/>
      <c r="H66" s="8"/>
      <c r="I66" s="8"/>
      <c r="J66" s="8"/>
    </row>
    <row r="67" spans="4:10" ht="12.75">
      <c r="D67" s="3"/>
      <c r="E67" s="3"/>
      <c r="F67" s="3"/>
      <c r="H67" s="8"/>
      <c r="I67" s="8"/>
      <c r="J67" s="8"/>
    </row>
    <row r="68" spans="4:10" ht="12.75">
      <c r="D68" s="3"/>
      <c r="E68" s="3"/>
      <c r="F68" s="3"/>
      <c r="H68" s="8"/>
      <c r="I68" s="8"/>
      <c r="J68" s="8"/>
    </row>
    <row r="69" spans="4:10" ht="12.75">
      <c r="D69" s="3"/>
      <c r="E69" s="3"/>
      <c r="F69" s="3"/>
      <c r="H69" s="8"/>
      <c r="I69" s="8"/>
      <c r="J69" s="8"/>
    </row>
    <row r="70" spans="4:10" ht="12.75">
      <c r="D70" s="3"/>
      <c r="E70" s="3"/>
      <c r="F70" s="3"/>
      <c r="H70" s="8"/>
      <c r="I70" s="8"/>
      <c r="J70" s="8"/>
    </row>
    <row r="71" spans="4:10" ht="12.75">
      <c r="D71" s="3"/>
      <c r="E71" s="3"/>
      <c r="F71" s="3"/>
      <c r="H71" s="8"/>
      <c r="I71" s="8"/>
      <c r="J71" s="8"/>
    </row>
    <row r="72" spans="4:10" ht="12.75">
      <c r="D72" s="3"/>
      <c r="E72" s="3"/>
      <c r="F72" s="3"/>
      <c r="H72" s="8"/>
      <c r="I72" s="8"/>
      <c r="J72" s="8"/>
    </row>
    <row r="73" spans="4:10" ht="12.75">
      <c r="D73" s="3"/>
      <c r="E73" s="3"/>
      <c r="F73" s="3"/>
      <c r="H73" s="8"/>
      <c r="I73" s="8"/>
      <c r="J73" s="8"/>
    </row>
    <row r="74" spans="4:10" ht="12.75">
      <c r="D74" s="3"/>
      <c r="E74" s="3"/>
      <c r="F74" s="3"/>
      <c r="H74" s="8"/>
      <c r="I74" s="8"/>
      <c r="J74" s="8"/>
    </row>
    <row r="75" spans="4:10" ht="12.75">
      <c r="D75" s="3"/>
      <c r="E75" s="3"/>
      <c r="F75" s="3"/>
      <c r="H75" s="8"/>
      <c r="I75" s="8"/>
      <c r="J75" s="8"/>
    </row>
    <row r="76" spans="4:10" ht="12.75">
      <c r="D76" s="3"/>
      <c r="E76" s="3"/>
      <c r="F76" s="3"/>
      <c r="H76" s="8"/>
      <c r="I76" s="8"/>
      <c r="J76" s="8"/>
    </row>
    <row r="77" spans="4:10" ht="12.75">
      <c r="D77" s="3"/>
      <c r="E77" s="3"/>
      <c r="F77" s="3"/>
      <c r="H77" s="8"/>
      <c r="I77" s="8"/>
      <c r="J77" s="8"/>
    </row>
    <row r="78" spans="4:10" ht="12.75">
      <c r="D78" s="3"/>
      <c r="E78" s="3"/>
      <c r="F78" s="3"/>
      <c r="H78" s="8"/>
      <c r="I78" s="8"/>
      <c r="J78" s="8"/>
    </row>
    <row r="79" spans="4:10" ht="12.75">
      <c r="D79" s="3"/>
      <c r="E79" s="3"/>
      <c r="F79" s="3"/>
      <c r="H79" s="8"/>
      <c r="I79" s="8"/>
      <c r="J79" s="8"/>
    </row>
    <row r="80" spans="4:10" ht="12.75">
      <c r="D80" s="3"/>
      <c r="E80" s="3"/>
      <c r="F80" s="3"/>
      <c r="H80" s="8"/>
      <c r="I80" s="8"/>
      <c r="J80" s="8"/>
    </row>
    <row r="81" spans="4:10" ht="12.75">
      <c r="D81" s="3"/>
      <c r="E81" s="3"/>
      <c r="F81" s="3"/>
      <c r="H81" s="8"/>
      <c r="I81" s="8"/>
      <c r="J81" s="8"/>
    </row>
    <row r="82" spans="4:10" ht="12.75">
      <c r="D82" s="3"/>
      <c r="E82" s="3"/>
      <c r="F82" s="3"/>
      <c r="H82" s="8"/>
      <c r="I82" s="8"/>
      <c r="J82" s="8"/>
    </row>
    <row r="83" spans="4:10" ht="12.75">
      <c r="D83" s="3"/>
      <c r="E83" s="3"/>
      <c r="F83" s="3"/>
      <c r="H83" s="8"/>
      <c r="I83" s="8"/>
      <c r="J83" s="8"/>
    </row>
    <row r="84" spans="4:10" ht="12.75">
      <c r="D84" s="3"/>
      <c r="E84" s="3"/>
      <c r="F84" s="3"/>
      <c r="H84" s="8"/>
      <c r="I84" s="8"/>
      <c r="J84" s="8"/>
    </row>
    <row r="85" spans="4:10" ht="12.75">
      <c r="D85" s="3"/>
      <c r="E85" s="3"/>
      <c r="F85" s="3"/>
      <c r="H85" s="8"/>
      <c r="I85" s="8"/>
      <c r="J85" s="8"/>
    </row>
    <row r="86" spans="4:10" ht="12.75">
      <c r="D86" s="3"/>
      <c r="E86" s="3"/>
      <c r="F86" s="3"/>
      <c r="H86" s="8"/>
      <c r="I86" s="8"/>
      <c r="J86" s="8"/>
    </row>
    <row r="87" spans="4:10" ht="12.75">
      <c r="D87" s="3"/>
      <c r="E87" s="3"/>
      <c r="F87" s="3"/>
      <c r="H87" s="8"/>
      <c r="I87" s="8"/>
      <c r="J87" s="8"/>
    </row>
    <row r="88" spans="4:10" ht="12.75">
      <c r="D88" s="3"/>
      <c r="E88" s="3"/>
      <c r="F88" s="3"/>
      <c r="H88" s="8"/>
      <c r="I88" s="8"/>
      <c r="J88" s="8"/>
    </row>
    <row r="89" spans="4:10" ht="12.75">
      <c r="D89" s="3"/>
      <c r="E89" s="3"/>
      <c r="F89" s="3"/>
      <c r="H89" s="8"/>
      <c r="I89" s="8"/>
      <c r="J89" s="8"/>
    </row>
    <row r="90" spans="4:10" ht="12.75">
      <c r="D90" s="3"/>
      <c r="E90" s="3"/>
      <c r="F90" s="3"/>
      <c r="H90" s="8"/>
      <c r="I90" s="8"/>
      <c r="J90" s="8"/>
    </row>
    <row r="91" spans="4:10" ht="12.75">
      <c r="D91" s="3"/>
      <c r="E91" s="3"/>
      <c r="F91" s="3"/>
      <c r="H91" s="8"/>
      <c r="I91" s="8"/>
      <c r="J91" s="8"/>
    </row>
    <row r="92" spans="4:10" ht="12.75">
      <c r="D92" s="3"/>
      <c r="E92" s="3"/>
      <c r="F92" s="3"/>
      <c r="H92" s="8"/>
      <c r="I92" s="8"/>
      <c r="J92" s="8"/>
    </row>
    <row r="93" spans="4:10" ht="12.75">
      <c r="D93" s="3"/>
      <c r="E93" s="3"/>
      <c r="F93" s="3"/>
      <c r="H93" s="8"/>
      <c r="I93" s="8"/>
      <c r="J93" s="8"/>
    </row>
    <row r="94" spans="4:10" ht="12.75">
      <c r="D94" s="3"/>
      <c r="E94" s="3"/>
      <c r="F94" s="3"/>
      <c r="H94" s="8"/>
      <c r="I94" s="8"/>
      <c r="J94" s="8"/>
    </row>
    <row r="95" spans="4:10" ht="12.75">
      <c r="D95" s="3"/>
      <c r="E95" s="3"/>
      <c r="F95" s="3"/>
      <c r="H95" s="8"/>
      <c r="I95" s="8"/>
      <c r="J95" s="8"/>
    </row>
    <row r="96" spans="4:10" ht="12.75">
      <c r="D96" s="3"/>
      <c r="E96" s="3"/>
      <c r="F96" s="3"/>
      <c r="H96" s="8"/>
      <c r="I96" s="8"/>
      <c r="J96" s="8"/>
    </row>
    <row r="97" spans="4:10" ht="12.75">
      <c r="D97" s="3"/>
      <c r="E97" s="3"/>
      <c r="F97" s="3"/>
      <c r="H97" s="8"/>
      <c r="I97" s="8"/>
      <c r="J97" s="8"/>
    </row>
    <row r="98" spans="4:10" ht="12.75">
      <c r="D98" s="3"/>
      <c r="E98" s="3"/>
      <c r="F98" s="3"/>
      <c r="H98" s="8"/>
      <c r="I98" s="8"/>
      <c r="J98" s="8"/>
    </row>
    <row r="99" spans="4:10" ht="12.75">
      <c r="D99" s="3"/>
      <c r="E99" s="3"/>
      <c r="F99" s="3"/>
      <c r="H99" s="8"/>
      <c r="I99" s="8"/>
      <c r="J99" s="8"/>
    </row>
    <row r="100" spans="4:10" ht="12.75">
      <c r="D100" s="3"/>
      <c r="E100" s="3"/>
      <c r="F100" s="3"/>
      <c r="H100" s="8"/>
      <c r="I100" s="8"/>
      <c r="J100" s="8"/>
    </row>
    <row r="101" spans="4:10" ht="12.75">
      <c r="D101" s="3"/>
      <c r="E101" s="3"/>
      <c r="F101" s="3"/>
      <c r="H101" s="8"/>
      <c r="I101" s="8"/>
      <c r="J101" s="8"/>
    </row>
    <row r="102" spans="4:10" ht="12.75">
      <c r="D102" s="3"/>
      <c r="E102" s="3"/>
      <c r="F102" s="3"/>
      <c r="H102" s="8"/>
      <c r="I102" s="8"/>
      <c r="J102" s="8"/>
    </row>
    <row r="103" spans="4:10" ht="12.75">
      <c r="D103" s="3"/>
      <c r="E103" s="3"/>
      <c r="F103" s="3"/>
      <c r="H103" s="8"/>
      <c r="I103" s="8"/>
      <c r="J103" s="8"/>
    </row>
    <row r="104" spans="4:10" ht="12.75">
      <c r="D104" s="3"/>
      <c r="E104" s="3"/>
      <c r="F104" s="3"/>
      <c r="H104" s="8"/>
      <c r="I104" s="8"/>
      <c r="J104" s="8"/>
    </row>
    <row r="105" spans="4:10" ht="12.75">
      <c r="D105" s="3"/>
      <c r="E105" s="3"/>
      <c r="F105" s="3"/>
      <c r="H105" s="8"/>
      <c r="I105" s="8"/>
      <c r="J105" s="8"/>
    </row>
    <row r="106" spans="4:10" ht="12.75">
      <c r="D106" s="3"/>
      <c r="E106" s="3"/>
      <c r="F106" s="3"/>
      <c r="H106" s="8"/>
      <c r="I106" s="8"/>
      <c r="J106" s="8"/>
    </row>
    <row r="107" spans="4:10" ht="12.75">
      <c r="D107" s="3"/>
      <c r="E107" s="3"/>
      <c r="F107" s="3"/>
      <c r="H107" s="8"/>
      <c r="I107" s="8"/>
      <c r="J107" s="8"/>
    </row>
    <row r="108" spans="4:10" ht="12.75">
      <c r="D108" s="3"/>
      <c r="E108" s="3"/>
      <c r="F108" s="3"/>
      <c r="H108" s="8"/>
      <c r="I108" s="8"/>
      <c r="J108" s="8"/>
    </row>
    <row r="109" spans="4:10" ht="12.75">
      <c r="D109" s="3"/>
      <c r="E109" s="3"/>
      <c r="F109" s="3"/>
      <c r="H109" s="8"/>
      <c r="I109" s="8"/>
      <c r="J109" s="8"/>
    </row>
    <row r="110" spans="4:10" ht="12.75">
      <c r="D110" s="3"/>
      <c r="E110" s="3"/>
      <c r="F110" s="3"/>
      <c r="H110" s="8"/>
      <c r="I110" s="8"/>
      <c r="J110" s="8"/>
    </row>
    <row r="111" spans="4:10" ht="12.75">
      <c r="D111" s="3"/>
      <c r="E111" s="3"/>
      <c r="F111" s="3"/>
      <c r="H111" s="8"/>
      <c r="I111" s="8"/>
      <c r="J111" s="8"/>
    </row>
    <row r="112" spans="4:10" ht="12.75">
      <c r="D112" s="3"/>
      <c r="E112" s="3"/>
      <c r="F112" s="3"/>
      <c r="H112" s="8"/>
      <c r="I112" s="8"/>
      <c r="J112" s="8"/>
    </row>
    <row r="113" spans="4:10" ht="12.75">
      <c r="D113" s="3"/>
      <c r="E113" s="3"/>
      <c r="F113" s="3"/>
      <c r="H113" s="8"/>
      <c r="I113" s="8"/>
      <c r="J113" s="8"/>
    </row>
    <row r="114" spans="4:10" ht="12.75">
      <c r="D114" s="3"/>
      <c r="E114" s="3"/>
      <c r="F114" s="3"/>
      <c r="H114" s="8"/>
      <c r="I114" s="8"/>
      <c r="J114" s="8"/>
    </row>
    <row r="115" spans="4:10" ht="12.75">
      <c r="D115" s="3"/>
      <c r="E115" s="3"/>
      <c r="F115" s="3"/>
      <c r="H115" s="8"/>
      <c r="I115" s="8"/>
      <c r="J115" s="8"/>
    </row>
    <row r="116" spans="4:10" ht="12.75">
      <c r="D116" s="3"/>
      <c r="E116" s="3"/>
      <c r="F116" s="3"/>
      <c r="H116" s="8"/>
      <c r="I116" s="8"/>
      <c r="J116" s="8"/>
    </row>
    <row r="117" spans="4:10" ht="12.75">
      <c r="D117" s="3"/>
      <c r="E117" s="3"/>
      <c r="F117" s="3"/>
      <c r="H117" s="8"/>
      <c r="I117" s="8"/>
      <c r="J117" s="8"/>
    </row>
    <row r="118" spans="4:10" ht="12.75">
      <c r="D118" s="3"/>
      <c r="E118" s="3"/>
      <c r="F118" s="3"/>
      <c r="H118" s="8"/>
      <c r="I118" s="8"/>
      <c r="J118" s="8"/>
    </row>
    <row r="119" spans="4:10" ht="12.75">
      <c r="D119" s="3"/>
      <c r="E119" s="3"/>
      <c r="F119" s="3"/>
      <c r="H119" s="8"/>
      <c r="I119" s="8"/>
      <c r="J119" s="8"/>
    </row>
    <row r="120" spans="4:10" ht="12.75">
      <c r="D120" s="3"/>
      <c r="E120" s="3"/>
      <c r="F120" s="3"/>
      <c r="H120" s="8"/>
      <c r="I120" s="8"/>
      <c r="J120" s="8"/>
    </row>
    <row r="121" spans="4:10" ht="12.75">
      <c r="D121" s="3"/>
      <c r="E121" s="3"/>
      <c r="F121" s="3"/>
      <c r="H121" s="8"/>
      <c r="I121" s="8"/>
      <c r="J121" s="8"/>
    </row>
    <row r="122" spans="4:10" ht="12.75">
      <c r="D122" s="3"/>
      <c r="E122" s="3"/>
      <c r="F122" s="3"/>
      <c r="H122" s="8"/>
      <c r="I122" s="8"/>
      <c r="J122" s="8"/>
    </row>
    <row r="123" spans="4:10" ht="12.75">
      <c r="D123" s="3"/>
      <c r="E123" s="3"/>
      <c r="F123" s="3"/>
      <c r="H123" s="8"/>
      <c r="I123" s="8"/>
      <c r="J123" s="8"/>
    </row>
    <row r="124" spans="4:10" ht="12.75">
      <c r="D124" s="3"/>
      <c r="E124" s="3"/>
      <c r="F124" s="3"/>
      <c r="H124" s="8"/>
      <c r="I124" s="8"/>
      <c r="J124" s="8"/>
    </row>
    <row r="125" spans="4:10" ht="12.75">
      <c r="D125" s="3"/>
      <c r="E125" s="3"/>
      <c r="F125" s="3"/>
      <c r="H125" s="8"/>
      <c r="I125" s="8"/>
      <c r="J125" s="8"/>
    </row>
    <row r="126" spans="4:10" ht="12.75">
      <c r="D126" s="3"/>
      <c r="E126" s="3"/>
      <c r="F126" s="3"/>
      <c r="H126" s="8"/>
      <c r="I126" s="8"/>
      <c r="J126" s="8"/>
    </row>
    <row r="127" spans="4:10" ht="12.75">
      <c r="D127" s="3"/>
      <c r="E127" s="3"/>
      <c r="F127" s="3"/>
      <c r="H127" s="8"/>
      <c r="I127" s="8"/>
      <c r="J127" s="8"/>
    </row>
    <row r="128" spans="4:10" ht="12.75">
      <c r="D128" s="3"/>
      <c r="E128" s="3"/>
      <c r="F128" s="3"/>
      <c r="H128" s="8"/>
      <c r="I128" s="8"/>
      <c r="J128" s="8"/>
    </row>
    <row r="129" spans="4:10" ht="12.75">
      <c r="D129" s="3"/>
      <c r="E129" s="3"/>
      <c r="F129" s="3"/>
      <c r="H129" s="8"/>
      <c r="I129" s="8"/>
      <c r="J129" s="8"/>
    </row>
    <row r="130" spans="4:10" ht="12.75">
      <c r="D130" s="3"/>
      <c r="E130" s="3"/>
      <c r="F130" s="3"/>
      <c r="H130" s="8"/>
      <c r="I130" s="8"/>
      <c r="J130" s="8"/>
    </row>
    <row r="131" spans="4:10" ht="12.75">
      <c r="D131" s="3"/>
      <c r="E131" s="3"/>
      <c r="F131" s="3"/>
      <c r="H131" s="8"/>
      <c r="I131" s="8"/>
      <c r="J131" s="8"/>
    </row>
    <row r="132" spans="4:10" ht="12.75">
      <c r="D132" s="3"/>
      <c r="E132" s="3"/>
      <c r="F132" s="3"/>
      <c r="H132" s="8"/>
      <c r="I132" s="8"/>
      <c r="J132" s="8"/>
    </row>
    <row r="133" spans="4:10" ht="12.75">
      <c r="D133" s="3"/>
      <c r="E133" s="3"/>
      <c r="F133" s="3"/>
      <c r="H133" s="8"/>
      <c r="I133" s="8"/>
      <c r="J133" s="8"/>
    </row>
    <row r="134" spans="4:10" ht="12.75">
      <c r="D134" s="3"/>
      <c r="E134" s="3"/>
      <c r="F134" s="3"/>
      <c r="H134" s="8"/>
      <c r="I134" s="8"/>
      <c r="J134" s="8"/>
    </row>
    <row r="135" spans="4:10" ht="12.75">
      <c r="D135" s="3"/>
      <c r="E135" s="3"/>
      <c r="F135" s="3"/>
      <c r="H135" s="8"/>
      <c r="I135" s="8"/>
      <c r="J135" s="8"/>
    </row>
    <row r="136" spans="4:10" ht="12.75">
      <c r="D136" s="3"/>
      <c r="E136" s="3"/>
      <c r="F136" s="3"/>
      <c r="H136" s="8"/>
      <c r="I136" s="8"/>
      <c r="J136" s="8"/>
    </row>
    <row r="137" spans="4:10" ht="12.75">
      <c r="D137" s="3"/>
      <c r="E137" s="3"/>
      <c r="F137" s="3"/>
      <c r="H137" s="8"/>
      <c r="I137" s="8"/>
      <c r="J137" s="8"/>
    </row>
    <row r="138" spans="4:10" ht="12.75">
      <c r="D138" s="3"/>
      <c r="E138" s="3"/>
      <c r="F138" s="3"/>
      <c r="H138" s="8"/>
      <c r="I138" s="8"/>
      <c r="J138" s="8"/>
    </row>
    <row r="139" spans="4:10" ht="12.75">
      <c r="D139" s="3"/>
      <c r="E139" s="3"/>
      <c r="F139" s="3"/>
      <c r="H139" s="8"/>
      <c r="I139" s="8"/>
      <c r="J139" s="8"/>
    </row>
    <row r="140" spans="4:10" ht="12.75">
      <c r="D140" s="3"/>
      <c r="E140" s="3"/>
      <c r="F140" s="3"/>
      <c r="H140" s="8"/>
      <c r="I140" s="8"/>
      <c r="J140" s="8"/>
    </row>
    <row r="141" spans="4:10" ht="12.75">
      <c r="D141" s="3"/>
      <c r="E141" s="3"/>
      <c r="F141" s="3"/>
      <c r="H141" s="8"/>
      <c r="I141" s="8"/>
      <c r="J141" s="8"/>
    </row>
    <row r="142" spans="4:10" ht="12.75">
      <c r="D142" s="3"/>
      <c r="E142" s="3"/>
      <c r="F142" s="3"/>
      <c r="H142" s="8"/>
      <c r="I142" s="8"/>
      <c r="J142" s="8"/>
    </row>
    <row r="143" spans="4:10" ht="12.75">
      <c r="D143" s="3"/>
      <c r="E143" s="3"/>
      <c r="F143" s="3"/>
      <c r="H143" s="8"/>
      <c r="I143" s="8"/>
      <c r="J143" s="8"/>
    </row>
    <row r="144" spans="4:10" ht="12.75">
      <c r="D144" s="3"/>
      <c r="E144" s="3"/>
      <c r="F144" s="3"/>
      <c r="H144" s="8"/>
      <c r="I144" s="8"/>
      <c r="J144" s="8"/>
    </row>
    <row r="145" spans="4:10" ht="12.75">
      <c r="D145" s="3"/>
      <c r="E145" s="3"/>
      <c r="F145" s="3"/>
      <c r="H145" s="8"/>
      <c r="I145" s="8"/>
      <c r="J145" s="8"/>
    </row>
    <row r="146" spans="4:10" ht="12.75">
      <c r="D146" s="3"/>
      <c r="E146" s="3"/>
      <c r="F146" s="3"/>
      <c r="H146" s="8"/>
      <c r="I146" s="8"/>
      <c r="J146" s="8"/>
    </row>
    <row r="147" spans="4:10" ht="12.75">
      <c r="D147" s="3"/>
      <c r="E147" s="3"/>
      <c r="F147" s="3"/>
      <c r="H147" s="8"/>
      <c r="I147" s="8"/>
      <c r="J147" s="8"/>
    </row>
    <row r="148" spans="4:10" ht="12.75">
      <c r="D148" s="3"/>
      <c r="E148" s="3"/>
      <c r="F148" s="3"/>
      <c r="H148" s="8"/>
      <c r="I148" s="8"/>
      <c r="J148" s="8"/>
    </row>
    <row r="149" spans="4:10" ht="12.75">
      <c r="D149" s="3"/>
      <c r="E149" s="3"/>
      <c r="F149" s="3"/>
      <c r="H149" s="8"/>
      <c r="I149" s="8"/>
      <c r="J149" s="8"/>
    </row>
    <row r="150" spans="4:10" ht="12.75">
      <c r="D150" s="3"/>
      <c r="E150" s="3"/>
      <c r="F150" s="3"/>
      <c r="H150" s="8"/>
      <c r="I150" s="8"/>
      <c r="J150" s="8"/>
    </row>
    <row r="151" spans="4:10" ht="12.75">
      <c r="D151" s="3"/>
      <c r="E151" s="3"/>
      <c r="F151" s="3"/>
      <c r="H151" s="8"/>
      <c r="I151" s="8"/>
      <c r="J151" s="8"/>
    </row>
    <row r="152" spans="4:10" ht="12.75">
      <c r="D152" s="3"/>
      <c r="E152" s="3"/>
      <c r="F152" s="3"/>
      <c r="H152" s="8"/>
      <c r="I152" s="8"/>
      <c r="J152" s="8"/>
    </row>
    <row r="153" spans="4:10" ht="12.75">
      <c r="D153" s="3"/>
      <c r="E153" s="3"/>
      <c r="F153" s="3"/>
      <c r="H153" s="8"/>
      <c r="I153" s="8"/>
      <c r="J153" s="8"/>
    </row>
    <row r="154" spans="4:10" ht="12.75">
      <c r="D154" s="3"/>
      <c r="E154" s="3"/>
      <c r="F154" s="3"/>
      <c r="H154" s="8"/>
      <c r="I154" s="8"/>
      <c r="J154" s="8"/>
    </row>
    <row r="155" spans="4:10" ht="12.75">
      <c r="D155" s="3"/>
      <c r="E155" s="3"/>
      <c r="F155" s="3"/>
      <c r="H155" s="8"/>
      <c r="I155" s="8"/>
      <c r="J155" s="8"/>
    </row>
    <row r="156" spans="4:10" ht="12.75">
      <c r="D156" s="3"/>
      <c r="E156" s="3"/>
      <c r="F156" s="3"/>
      <c r="H156" s="8"/>
      <c r="I156" s="8"/>
      <c r="J156" s="8"/>
    </row>
    <row r="157" spans="4:10" ht="12.75">
      <c r="D157" s="3"/>
      <c r="E157" s="3"/>
      <c r="F157" s="3"/>
      <c r="H157" s="8"/>
      <c r="I157" s="8"/>
      <c r="J157" s="8"/>
    </row>
    <row r="158" spans="4:10" ht="12.75">
      <c r="D158" s="3"/>
      <c r="E158" s="3"/>
      <c r="F158" s="3"/>
      <c r="H158" s="8"/>
      <c r="I158" s="8"/>
      <c r="J158" s="8"/>
    </row>
    <row r="159" spans="4:10" ht="12.75">
      <c r="D159" s="3"/>
      <c r="E159" s="3"/>
      <c r="F159" s="3"/>
      <c r="H159" s="8"/>
      <c r="I159" s="8"/>
      <c r="J159" s="8"/>
    </row>
    <row r="160" spans="4:10" ht="12.75">
      <c r="D160" s="3"/>
      <c r="E160" s="3"/>
      <c r="F160" s="3"/>
      <c r="H160" s="8"/>
      <c r="I160" s="8"/>
      <c r="J160" s="8"/>
    </row>
    <row r="161" spans="4:10" ht="12.75">
      <c r="D161" s="3"/>
      <c r="E161" s="3"/>
      <c r="F161" s="3"/>
      <c r="H161" s="8"/>
      <c r="I161" s="8"/>
      <c r="J161" s="8"/>
    </row>
    <row r="162" spans="4:10" ht="12.75">
      <c r="D162" s="3"/>
      <c r="E162" s="3"/>
      <c r="F162" s="3"/>
      <c r="H162" s="8"/>
      <c r="I162" s="8"/>
      <c r="J162" s="8"/>
    </row>
    <row r="163" spans="4:10" ht="12.75">
      <c r="D163" s="3"/>
      <c r="E163" s="3"/>
      <c r="F163" s="3"/>
      <c r="H163" s="8"/>
      <c r="I163" s="8"/>
      <c r="J163" s="8"/>
    </row>
    <row r="164" spans="4:10" ht="12.75">
      <c r="D164" s="3"/>
      <c r="E164" s="3"/>
      <c r="F164" s="3"/>
      <c r="H164" s="8"/>
      <c r="I164" s="8"/>
      <c r="J164" s="8"/>
    </row>
    <row r="165" spans="4:10" ht="12.75">
      <c r="D165" s="3"/>
      <c r="E165" s="3"/>
      <c r="F165" s="3"/>
      <c r="H165" s="8"/>
      <c r="I165" s="8"/>
      <c r="J165" s="8"/>
    </row>
    <row r="166" spans="4:10" ht="12.75">
      <c r="D166" s="3"/>
      <c r="E166" s="3"/>
      <c r="F166" s="3"/>
      <c r="H166" s="8"/>
      <c r="I166" s="8"/>
      <c r="J166" s="8"/>
    </row>
    <row r="167" spans="4:10" ht="12.75">
      <c r="D167" s="3"/>
      <c r="E167" s="3"/>
      <c r="F167" s="3"/>
      <c r="H167" s="8"/>
      <c r="I167" s="8"/>
      <c r="J167" s="8"/>
    </row>
    <row r="168" spans="4:10" ht="12.75">
      <c r="D168" s="3"/>
      <c r="E168" s="3"/>
      <c r="F168" s="3"/>
      <c r="H168" s="8"/>
      <c r="I168" s="8"/>
      <c r="J168" s="8"/>
    </row>
    <row r="169" spans="4:10" ht="12.75">
      <c r="D169" s="3"/>
      <c r="E169" s="3"/>
      <c r="F169" s="3"/>
      <c r="H169" s="8"/>
      <c r="I169" s="8"/>
      <c r="J169" s="8"/>
    </row>
    <row r="170" spans="4:10" ht="12.75">
      <c r="D170" s="3"/>
      <c r="E170" s="3"/>
      <c r="F170" s="3"/>
      <c r="H170" s="8"/>
      <c r="I170" s="8"/>
      <c r="J170" s="8"/>
    </row>
    <row r="171" spans="4:10" ht="12.75">
      <c r="D171" s="3"/>
      <c r="E171" s="3"/>
      <c r="F171" s="3"/>
      <c r="H171" s="8"/>
      <c r="I171" s="8"/>
      <c r="J171" s="8"/>
    </row>
    <row r="172" spans="4:10" ht="12.75">
      <c r="D172" s="3"/>
      <c r="E172" s="3"/>
      <c r="F172" s="3"/>
      <c r="H172" s="8"/>
      <c r="I172" s="8"/>
      <c r="J172" s="8"/>
    </row>
    <row r="173" spans="4:10" ht="12.75">
      <c r="D173" s="3"/>
      <c r="E173" s="3"/>
      <c r="F173" s="3"/>
      <c r="H173" s="8"/>
      <c r="I173" s="8"/>
      <c r="J173" s="8"/>
    </row>
    <row r="174" spans="4:10" ht="12.75">
      <c r="D174" s="3"/>
      <c r="E174" s="3"/>
      <c r="F174" s="3"/>
      <c r="H174" s="8"/>
      <c r="I174" s="8"/>
      <c r="J174" s="8"/>
    </row>
    <row r="175" spans="4:10" ht="12.75">
      <c r="D175" s="3"/>
      <c r="E175" s="3"/>
      <c r="F175" s="3"/>
      <c r="H175" s="8"/>
      <c r="I175" s="8"/>
      <c r="J175" s="8"/>
    </row>
    <row r="176" spans="4:10" ht="12.75">
      <c r="D176" s="3"/>
      <c r="E176" s="3"/>
      <c r="F176" s="3"/>
      <c r="H176" s="8"/>
      <c r="I176" s="8"/>
      <c r="J176" s="8"/>
    </row>
    <row r="177" spans="4:10" ht="12.75">
      <c r="D177" s="3"/>
      <c r="E177" s="3"/>
      <c r="F177" s="3"/>
      <c r="H177" s="8"/>
      <c r="I177" s="8"/>
      <c r="J177" s="8"/>
    </row>
    <row r="178" spans="4:10" ht="12.75">
      <c r="D178" s="3"/>
      <c r="E178" s="3"/>
      <c r="F178" s="3"/>
      <c r="H178" s="8"/>
      <c r="I178" s="8"/>
      <c r="J178" s="8"/>
    </row>
    <row r="179" spans="4:10" ht="12.75">
      <c r="D179" s="3"/>
      <c r="E179" s="3"/>
      <c r="F179" s="3"/>
      <c r="H179" s="8"/>
      <c r="I179" s="8"/>
      <c r="J179" s="8"/>
    </row>
    <row r="180" spans="4:10" ht="12.75">
      <c r="D180" s="3"/>
      <c r="E180" s="3"/>
      <c r="F180" s="3"/>
      <c r="H180" s="8"/>
      <c r="I180" s="8"/>
      <c r="J180" s="8"/>
    </row>
    <row r="181" spans="4:10" ht="12.75">
      <c r="D181" s="3"/>
      <c r="E181" s="3"/>
      <c r="F181" s="3"/>
      <c r="H181" s="8"/>
      <c r="I181" s="8"/>
      <c r="J181" s="8"/>
    </row>
    <row r="182" spans="4:10" ht="12.75">
      <c r="D182" s="3"/>
      <c r="E182" s="3"/>
      <c r="F182" s="3"/>
      <c r="H182" s="8"/>
      <c r="I182" s="8"/>
      <c r="J182" s="8"/>
    </row>
    <row r="183" spans="4:10" ht="12.75">
      <c r="D183" s="3"/>
      <c r="E183" s="3"/>
      <c r="F183" s="3"/>
      <c r="H183" s="8"/>
      <c r="I183" s="8"/>
      <c r="J183" s="8"/>
    </row>
    <row r="184" spans="4:10" ht="12.75">
      <c r="D184" s="3"/>
      <c r="E184" s="3"/>
      <c r="F184" s="3"/>
      <c r="H184" s="8"/>
      <c r="I184" s="8"/>
      <c r="J184" s="8"/>
    </row>
    <row r="185" spans="4:10" ht="12.75">
      <c r="D185" s="3"/>
      <c r="E185" s="3"/>
      <c r="F185" s="3"/>
      <c r="H185" s="8"/>
      <c r="I185" s="8"/>
      <c r="J185" s="8"/>
    </row>
    <row r="186" spans="4:10" ht="12.75">
      <c r="D186" s="3"/>
      <c r="E186" s="3"/>
      <c r="F186" s="3"/>
      <c r="H186" s="8"/>
      <c r="I186" s="8"/>
      <c r="J186" s="8"/>
    </row>
    <row r="187" spans="4:10" ht="12.75">
      <c r="D187" s="3"/>
      <c r="E187" s="3"/>
      <c r="F187" s="3"/>
      <c r="H187" s="8"/>
      <c r="I187" s="8"/>
      <c r="J187" s="8"/>
    </row>
    <row r="188" spans="4:10" ht="12.75">
      <c r="D188" s="3"/>
      <c r="E188" s="3"/>
      <c r="F188" s="3"/>
      <c r="H188" s="8"/>
      <c r="I188" s="8"/>
      <c r="J188" s="8"/>
    </row>
    <row r="189" spans="4:10" ht="12.75">
      <c r="D189" s="3"/>
      <c r="E189" s="3"/>
      <c r="F189" s="3"/>
      <c r="H189" s="8"/>
      <c r="I189" s="8"/>
      <c r="J189" s="8"/>
    </row>
    <row r="190" spans="4:10" ht="12.75">
      <c r="D190" s="3"/>
      <c r="E190" s="3"/>
      <c r="F190" s="3"/>
      <c r="H190" s="8"/>
      <c r="I190" s="8"/>
      <c r="J190" s="8"/>
    </row>
    <row r="191" spans="4:10" ht="12.75">
      <c r="D191" s="3"/>
      <c r="E191" s="3"/>
      <c r="F191" s="3"/>
      <c r="H191" s="8"/>
      <c r="I191" s="8"/>
      <c r="J191" s="8"/>
    </row>
    <row r="192" spans="4:10" ht="12.75">
      <c r="D192" s="3"/>
      <c r="E192" s="3"/>
      <c r="F192" s="3"/>
      <c r="H192" s="8"/>
      <c r="I192" s="8"/>
      <c r="J192" s="8"/>
    </row>
    <row r="193" spans="4:10" ht="12.75">
      <c r="D193" s="3"/>
      <c r="E193" s="3"/>
      <c r="F193" s="3"/>
      <c r="H193" s="8"/>
      <c r="I193" s="8"/>
      <c r="J193" s="8"/>
    </row>
    <row r="194" spans="4:10" ht="12.75">
      <c r="D194" s="3"/>
      <c r="E194" s="3"/>
      <c r="F194" s="3"/>
      <c r="H194" s="8"/>
      <c r="I194" s="8"/>
      <c r="J194" s="8"/>
    </row>
    <row r="195" spans="4:10" ht="12.75">
      <c r="D195" s="3"/>
      <c r="E195" s="3"/>
      <c r="F195" s="3"/>
      <c r="H195" s="8"/>
      <c r="I195" s="8"/>
      <c r="J195" s="8"/>
    </row>
    <row r="196" spans="4:10" ht="12.75">
      <c r="D196" s="3"/>
      <c r="E196" s="3"/>
      <c r="F196" s="3"/>
      <c r="H196" s="8"/>
      <c r="I196" s="8"/>
      <c r="J196" s="8"/>
    </row>
    <row r="197" spans="4:10" ht="12.75">
      <c r="D197" s="3"/>
      <c r="E197" s="3"/>
      <c r="F197" s="3"/>
      <c r="H197" s="8"/>
      <c r="I197" s="8"/>
      <c r="J197" s="8"/>
    </row>
    <row r="198" spans="4:10" ht="12.75">
      <c r="D198" s="3"/>
      <c r="E198" s="3"/>
      <c r="F198" s="3"/>
      <c r="H198" s="8"/>
      <c r="I198" s="8"/>
      <c r="J198" s="8"/>
    </row>
    <row r="199" spans="4:10" ht="12.75">
      <c r="D199" s="3"/>
      <c r="E199" s="3"/>
      <c r="F199" s="3"/>
      <c r="H199" s="8"/>
      <c r="I199" s="8"/>
      <c r="J199" s="8"/>
    </row>
    <row r="200" spans="4:10" ht="12.75">
      <c r="D200" s="3"/>
      <c r="E200" s="3"/>
      <c r="F200" s="3"/>
      <c r="H200" s="8"/>
      <c r="I200" s="8"/>
      <c r="J200" s="8"/>
    </row>
    <row r="201" spans="4:10" ht="12.75">
      <c r="D201" s="3"/>
      <c r="E201" s="3"/>
      <c r="F201" s="3"/>
      <c r="H201" s="8"/>
      <c r="I201" s="8"/>
      <c r="J201" s="8"/>
    </row>
    <row r="202" spans="4:10" ht="12.75">
      <c r="D202" s="3"/>
      <c r="E202" s="3"/>
      <c r="F202" s="3"/>
      <c r="H202" s="8"/>
      <c r="I202" s="8"/>
      <c r="J202" s="8"/>
    </row>
    <row r="203" spans="4:10" ht="12.75">
      <c r="D203" s="3"/>
      <c r="E203" s="3"/>
      <c r="F203" s="3"/>
      <c r="H203" s="8"/>
      <c r="I203" s="8"/>
      <c r="J203" s="8"/>
    </row>
    <row r="204" spans="4:10" ht="12.75">
      <c r="D204" s="3"/>
      <c r="E204" s="3"/>
      <c r="F204" s="3"/>
      <c r="H204" s="8"/>
      <c r="I204" s="8"/>
      <c r="J204" s="8"/>
    </row>
    <row r="205" spans="4:10" ht="12.75">
      <c r="D205" s="3"/>
      <c r="E205" s="3"/>
      <c r="F205" s="3"/>
      <c r="H205" s="8"/>
      <c r="I205" s="8"/>
      <c r="J205" s="8"/>
    </row>
    <row r="206" spans="4:10" ht="12.75">
      <c r="D206" s="3"/>
      <c r="E206" s="3"/>
      <c r="F206" s="3"/>
      <c r="H206" s="8"/>
      <c r="I206" s="8"/>
      <c r="J206" s="8"/>
    </row>
    <row r="207" spans="4:10" ht="12.75">
      <c r="D207" s="3"/>
      <c r="E207" s="3"/>
      <c r="F207" s="3"/>
      <c r="H207" s="8"/>
      <c r="I207" s="8"/>
      <c r="J207" s="8"/>
    </row>
    <row r="208" spans="4:10" ht="12.75">
      <c r="D208" s="3"/>
      <c r="E208" s="3"/>
      <c r="F208" s="3"/>
      <c r="H208" s="8"/>
      <c r="I208" s="8"/>
      <c r="J208" s="8"/>
    </row>
    <row r="209" spans="4:10" ht="12.75">
      <c r="D209" s="3"/>
      <c r="E209" s="3"/>
      <c r="F209" s="3"/>
      <c r="H209" s="8"/>
      <c r="I209" s="8"/>
      <c r="J209" s="8"/>
    </row>
    <row r="210" spans="4:10" ht="12.75">
      <c r="D210" s="3"/>
      <c r="E210" s="3"/>
      <c r="F210" s="3"/>
      <c r="H210" s="8"/>
      <c r="I210" s="8"/>
      <c r="J210" s="8"/>
    </row>
    <row r="211" spans="4:10" ht="12.75">
      <c r="D211" s="3"/>
      <c r="E211" s="3"/>
      <c r="F211" s="3"/>
      <c r="H211" s="8"/>
      <c r="I211" s="8"/>
      <c r="J211" s="8"/>
    </row>
    <row r="212" spans="4:10" ht="12.75">
      <c r="D212" s="3"/>
      <c r="E212" s="3"/>
      <c r="F212" s="3"/>
      <c r="H212" s="8"/>
      <c r="I212" s="8"/>
      <c r="J212" s="8"/>
    </row>
    <row r="213" spans="4:10" ht="12.75">
      <c r="D213" s="3"/>
      <c r="E213" s="3"/>
      <c r="F213" s="3"/>
      <c r="H213" s="8"/>
      <c r="I213" s="8"/>
      <c r="J213" s="8"/>
    </row>
    <row r="214" spans="4:10" ht="12.75">
      <c r="D214" s="3"/>
      <c r="E214" s="3"/>
      <c r="F214" s="3"/>
      <c r="H214" s="8"/>
      <c r="I214" s="8"/>
      <c r="J214" s="8"/>
    </row>
    <row r="215" spans="4:10" ht="12.75">
      <c r="D215" s="3"/>
      <c r="E215" s="3"/>
      <c r="F215" s="3"/>
      <c r="H215" s="8"/>
      <c r="I215" s="8"/>
      <c r="J215" s="8"/>
    </row>
    <row r="216" spans="4:10" ht="12.75">
      <c r="D216" s="3"/>
      <c r="E216" s="3"/>
      <c r="F216" s="3"/>
      <c r="H216" s="8"/>
      <c r="I216" s="8"/>
      <c r="J216" s="8"/>
    </row>
    <row r="217" spans="4:10" ht="12.75">
      <c r="D217" s="3"/>
      <c r="E217" s="3"/>
      <c r="F217" s="3"/>
      <c r="H217" s="8"/>
      <c r="I217" s="8"/>
      <c r="J217" s="8"/>
    </row>
    <row r="218" spans="4:10" ht="12.75">
      <c r="D218" s="3"/>
      <c r="E218" s="3"/>
      <c r="F218" s="3"/>
      <c r="H218" s="8"/>
      <c r="I218" s="8"/>
      <c r="J218" s="8"/>
    </row>
    <row r="219" spans="4:10" ht="12.75">
      <c r="D219" s="3"/>
      <c r="E219" s="3"/>
      <c r="F219" s="3"/>
      <c r="H219" s="8"/>
      <c r="I219" s="8"/>
      <c r="J219" s="8"/>
    </row>
    <row r="220" spans="4:10" ht="12.75">
      <c r="D220" s="3"/>
      <c r="E220" s="3"/>
      <c r="F220" s="3"/>
      <c r="H220" s="8"/>
      <c r="I220" s="8"/>
      <c r="J220" s="8"/>
    </row>
    <row r="221" spans="4:10" ht="12.75">
      <c r="D221" s="3"/>
      <c r="E221" s="3"/>
      <c r="F221" s="3"/>
      <c r="H221" s="8"/>
      <c r="I221" s="8"/>
      <c r="J221" s="8"/>
    </row>
    <row r="222" spans="4:10" ht="12.75">
      <c r="D222" s="3"/>
      <c r="E222" s="3"/>
      <c r="F222" s="3"/>
      <c r="H222" s="8"/>
      <c r="I222" s="8"/>
      <c r="J222" s="8"/>
    </row>
    <row r="223" spans="4:10" ht="12.75">
      <c r="D223" s="3"/>
      <c r="E223" s="3"/>
      <c r="F223" s="3"/>
      <c r="H223" s="8"/>
      <c r="I223" s="8"/>
      <c r="J223" s="8"/>
    </row>
    <row r="224" spans="4:10" ht="12.75">
      <c r="D224" s="3"/>
      <c r="E224" s="3"/>
      <c r="F224" s="3"/>
      <c r="H224" s="8"/>
      <c r="I224" s="8"/>
      <c r="J224" s="8"/>
    </row>
    <row r="225" spans="4:10" ht="12.75">
      <c r="D225" s="3"/>
      <c r="E225" s="3"/>
      <c r="F225" s="3"/>
      <c r="H225" s="8"/>
      <c r="I225" s="8"/>
      <c r="J225" s="8"/>
    </row>
    <row r="226" spans="4:10" ht="12.75">
      <c r="D226" s="3"/>
      <c r="E226" s="3"/>
      <c r="F226" s="3"/>
      <c r="H226" s="8"/>
      <c r="I226" s="8"/>
      <c r="J226" s="8"/>
    </row>
    <row r="227" spans="4:10" ht="12.75">
      <c r="D227" s="3"/>
      <c r="E227" s="3"/>
      <c r="F227" s="3"/>
      <c r="H227" s="8"/>
      <c r="I227" s="8"/>
      <c r="J227" s="8"/>
    </row>
    <row r="228" spans="4:10" ht="12.75">
      <c r="D228" s="3"/>
      <c r="E228" s="3"/>
      <c r="F228" s="3"/>
      <c r="H228" s="8"/>
      <c r="I228" s="8"/>
      <c r="J228" s="8"/>
    </row>
    <row r="229" spans="4:10" ht="12.75">
      <c r="D229" s="3"/>
      <c r="E229" s="3"/>
      <c r="F229" s="3"/>
      <c r="H229" s="8"/>
      <c r="I229" s="8"/>
      <c r="J229" s="8"/>
    </row>
    <row r="230" spans="4:10" ht="12.75">
      <c r="D230" s="3"/>
      <c r="E230" s="3"/>
      <c r="F230" s="3"/>
      <c r="H230" s="8"/>
      <c r="I230" s="8"/>
      <c r="J230" s="8"/>
    </row>
    <row r="231" spans="4:10" ht="12.75">
      <c r="D231" s="3"/>
      <c r="E231" s="3"/>
      <c r="F231" s="3"/>
      <c r="H231" s="8"/>
      <c r="I231" s="8"/>
      <c r="J231" s="8"/>
    </row>
    <row r="232" spans="4:10" ht="12.75">
      <c r="D232" s="3"/>
      <c r="E232" s="3"/>
      <c r="F232" s="3"/>
      <c r="H232" s="8"/>
      <c r="I232" s="8"/>
      <c r="J232" s="8"/>
    </row>
    <row r="233" spans="4:10" ht="12.75">
      <c r="D233" s="3"/>
      <c r="E233" s="3"/>
      <c r="F233" s="3"/>
      <c r="H233" s="8"/>
      <c r="I233" s="8"/>
      <c r="J233" s="8"/>
    </row>
    <row r="234" spans="4:10" ht="12.75">
      <c r="D234" s="3"/>
      <c r="E234" s="3"/>
      <c r="F234" s="3"/>
      <c r="H234" s="8"/>
      <c r="I234" s="8"/>
      <c r="J234" s="8"/>
    </row>
    <row r="235" spans="4:10" ht="12.75">
      <c r="D235" s="3"/>
      <c r="E235" s="3"/>
      <c r="F235" s="3"/>
      <c r="H235" s="8"/>
      <c r="I235" s="8"/>
      <c r="J235" s="8"/>
    </row>
    <row r="236" spans="4:10" ht="12.75">
      <c r="D236" s="3"/>
      <c r="E236" s="3"/>
      <c r="F236" s="3"/>
      <c r="H236" s="8"/>
      <c r="I236" s="8"/>
      <c r="J236" s="8"/>
    </row>
    <row r="237" spans="4:10" ht="12.75">
      <c r="D237" s="3"/>
      <c r="E237" s="3"/>
      <c r="F237" s="3"/>
      <c r="H237" s="8"/>
      <c r="I237" s="8"/>
      <c r="J237" s="8"/>
    </row>
    <row r="238" spans="4:10" ht="12.75">
      <c r="D238" s="3"/>
      <c r="E238" s="3"/>
      <c r="F238" s="3"/>
      <c r="H238" s="8"/>
      <c r="I238" s="8"/>
      <c r="J238" s="8"/>
    </row>
    <row r="239" spans="4:10" ht="12.75">
      <c r="D239" s="3"/>
      <c r="E239" s="3"/>
      <c r="F239" s="3"/>
      <c r="H239" s="8"/>
      <c r="I239" s="8"/>
      <c r="J239" s="8"/>
    </row>
    <row r="240" spans="4:10" ht="12.75">
      <c r="D240" s="3"/>
      <c r="E240" s="3"/>
      <c r="F240" s="3"/>
      <c r="H240" s="8"/>
      <c r="I240" s="8"/>
      <c r="J240" s="8"/>
    </row>
    <row r="241" spans="4:10" ht="12.75">
      <c r="D241" s="3"/>
      <c r="E241" s="3"/>
      <c r="F241" s="3"/>
      <c r="H241" s="8"/>
      <c r="I241" s="8"/>
      <c r="J241" s="8"/>
    </row>
    <row r="242" spans="4:10" ht="12.75">
      <c r="D242" s="3"/>
      <c r="E242" s="3"/>
      <c r="F242" s="3"/>
      <c r="H242" s="8"/>
      <c r="I242" s="8"/>
      <c r="J242" s="8"/>
    </row>
    <row r="243" spans="4:10" ht="12.75">
      <c r="D243" s="3"/>
      <c r="E243" s="3"/>
      <c r="F243" s="3"/>
      <c r="H243" s="8"/>
      <c r="I243" s="8"/>
      <c r="J243" s="8"/>
    </row>
    <row r="244" spans="4:10" ht="12.75">
      <c r="D244" s="3"/>
      <c r="E244" s="3"/>
      <c r="F244" s="3"/>
      <c r="H244" s="8"/>
      <c r="I244" s="8"/>
      <c r="J244" s="8"/>
    </row>
    <row r="245" spans="4:10" ht="12.75">
      <c r="D245" s="3"/>
      <c r="E245" s="3"/>
      <c r="F245" s="3"/>
      <c r="H245" s="8"/>
      <c r="I245" s="8"/>
      <c r="J245" s="8"/>
    </row>
    <row r="246" spans="4:10" ht="12.75">
      <c r="D246" s="3"/>
      <c r="E246" s="3"/>
      <c r="F246" s="3"/>
      <c r="H246" s="8"/>
      <c r="I246" s="8"/>
      <c r="J246" s="8"/>
    </row>
    <row r="247" spans="4:10" ht="12.75">
      <c r="D247" s="3"/>
      <c r="E247" s="3"/>
      <c r="F247" s="3"/>
      <c r="H247" s="8"/>
      <c r="I247" s="8"/>
      <c r="J247" s="8"/>
    </row>
    <row r="248" spans="4:10" ht="12.75">
      <c r="D248" s="3"/>
      <c r="E248" s="3"/>
      <c r="F248" s="3"/>
      <c r="H248" s="8"/>
      <c r="I248" s="8"/>
      <c r="J248" s="8"/>
    </row>
    <row r="249" spans="4:10" ht="12.75">
      <c r="D249" s="3"/>
      <c r="E249" s="3"/>
      <c r="F249" s="3"/>
      <c r="H249" s="8"/>
      <c r="I249" s="8"/>
      <c r="J249" s="8"/>
    </row>
    <row r="250" spans="4:10" ht="12.75">
      <c r="D250" s="3"/>
      <c r="E250" s="3"/>
      <c r="F250" s="3"/>
      <c r="H250" s="8"/>
      <c r="I250" s="8"/>
      <c r="J250" s="8"/>
    </row>
    <row r="251" spans="4:10" ht="12.75">
      <c r="D251" s="3"/>
      <c r="E251" s="3"/>
      <c r="F251" s="3"/>
      <c r="H251" s="8"/>
      <c r="I251" s="8"/>
      <c r="J251" s="8"/>
    </row>
    <row r="252" spans="4:10" ht="12.75">
      <c r="D252" s="3"/>
      <c r="E252" s="3"/>
      <c r="F252" s="3"/>
      <c r="H252" s="8"/>
      <c r="I252" s="8"/>
      <c r="J252" s="8"/>
    </row>
    <row r="253" spans="4:10" ht="12.75">
      <c r="D253" s="3"/>
      <c r="E253" s="3"/>
      <c r="F253" s="3"/>
      <c r="H253" s="8"/>
      <c r="I253" s="8"/>
      <c r="J253" s="8"/>
    </row>
    <row r="254" spans="4:10" ht="12.75">
      <c r="D254" s="3"/>
      <c r="E254" s="3"/>
      <c r="F254" s="3"/>
      <c r="H254" s="8"/>
      <c r="I254" s="8"/>
      <c r="J254" s="8"/>
    </row>
    <row r="255" spans="4:10" ht="12.75">
      <c r="D255" s="3"/>
      <c r="E255" s="3"/>
      <c r="F255" s="3"/>
      <c r="H255" s="8"/>
      <c r="I255" s="8"/>
      <c r="J255" s="8"/>
    </row>
    <row r="256" spans="4:10" ht="12.75">
      <c r="D256" s="3"/>
      <c r="E256" s="3"/>
      <c r="F256" s="3"/>
      <c r="H256" s="8"/>
      <c r="I256" s="8"/>
      <c r="J256" s="8"/>
    </row>
    <row r="257" spans="4:10" ht="12.75">
      <c r="D257" s="3"/>
      <c r="E257" s="3"/>
      <c r="F257" s="3"/>
      <c r="H257" s="8"/>
      <c r="I257" s="8"/>
      <c r="J257" s="8"/>
    </row>
    <row r="258" spans="4:10" ht="12.75">
      <c r="D258" s="3"/>
      <c r="E258" s="3"/>
      <c r="F258" s="3"/>
      <c r="H258" s="8"/>
      <c r="I258" s="8"/>
      <c r="J258" s="8"/>
    </row>
    <row r="259" spans="4:10" ht="12.75">
      <c r="D259" s="3"/>
      <c r="E259" s="3"/>
      <c r="F259" s="3"/>
      <c r="H259" s="8"/>
      <c r="I259" s="8"/>
      <c r="J259" s="8"/>
    </row>
    <row r="260" spans="4:10" ht="12.75">
      <c r="D260" s="3"/>
      <c r="E260" s="3"/>
      <c r="F260" s="3"/>
      <c r="H260" s="8"/>
      <c r="I260" s="8"/>
      <c r="J260" s="8"/>
    </row>
    <row r="261" spans="4:10" ht="12.75">
      <c r="D261" s="3"/>
      <c r="E261" s="3"/>
      <c r="F261" s="3"/>
      <c r="H261" s="8"/>
      <c r="I261" s="8"/>
      <c r="J261" s="8"/>
    </row>
    <row r="262" spans="4:10" ht="12.75">
      <c r="D262" s="3"/>
      <c r="E262" s="3"/>
      <c r="F262" s="3"/>
      <c r="H262" s="8"/>
      <c r="I262" s="8"/>
      <c r="J262" s="8"/>
    </row>
    <row r="263" spans="4:10" ht="12.75">
      <c r="D263" s="3"/>
      <c r="E263" s="3"/>
      <c r="F263" s="3"/>
      <c r="H263" s="8"/>
      <c r="I263" s="8"/>
      <c r="J263" s="8"/>
    </row>
    <row r="264" spans="4:10" ht="12.75">
      <c r="D264" s="3"/>
      <c r="E264" s="3"/>
      <c r="F264" s="3"/>
      <c r="H264" s="8"/>
      <c r="I264" s="8"/>
      <c r="J264" s="8"/>
    </row>
    <row r="265" spans="4:10" ht="12.75">
      <c r="D265" s="3"/>
      <c r="E265" s="3"/>
      <c r="F265" s="3"/>
      <c r="H265" s="8"/>
      <c r="I265" s="8"/>
      <c r="J265" s="8"/>
    </row>
    <row r="266" spans="4:10" ht="12.75">
      <c r="D266" s="3"/>
      <c r="E266" s="3"/>
      <c r="F266" s="3"/>
      <c r="H266" s="8"/>
      <c r="I266" s="8"/>
      <c r="J266" s="8"/>
    </row>
    <row r="267" spans="4:10" ht="12.75">
      <c r="D267" s="3"/>
      <c r="E267" s="3"/>
      <c r="F267" s="3"/>
      <c r="H267" s="8"/>
      <c r="I267" s="8"/>
      <c r="J267" s="8"/>
    </row>
    <row r="268" spans="4:10" ht="12.75">
      <c r="D268" s="3"/>
      <c r="E268" s="3"/>
      <c r="F268" s="3"/>
      <c r="H268" s="8"/>
      <c r="I268" s="8"/>
      <c r="J268" s="8"/>
    </row>
    <row r="269" spans="4:10" ht="12.75">
      <c r="D269" s="3"/>
      <c r="E269" s="3"/>
      <c r="F269" s="3"/>
      <c r="H269" s="8"/>
      <c r="I269" s="8"/>
      <c r="J269" s="8"/>
    </row>
    <row r="270" spans="4:10" ht="12.75">
      <c r="D270" s="3"/>
      <c r="E270" s="3"/>
      <c r="F270" s="3"/>
      <c r="H270" s="8"/>
      <c r="I270" s="8"/>
      <c r="J270" s="8"/>
    </row>
    <row r="271" spans="4:10" ht="12.75">
      <c r="D271" s="3"/>
      <c r="E271" s="3"/>
      <c r="F271" s="3"/>
      <c r="H271" s="8"/>
      <c r="I271" s="8"/>
      <c r="J271" s="8"/>
    </row>
    <row r="272" spans="4:10" ht="12.75">
      <c r="D272" s="3"/>
      <c r="E272" s="3"/>
      <c r="F272" s="3"/>
      <c r="H272" s="8"/>
      <c r="I272" s="8"/>
      <c r="J272" s="8"/>
    </row>
    <row r="273" spans="4:10" ht="12.75">
      <c r="D273" s="3"/>
      <c r="E273" s="3"/>
      <c r="F273" s="3"/>
      <c r="H273" s="8"/>
      <c r="I273" s="8"/>
      <c r="J273" s="8"/>
    </row>
    <row r="274" spans="4:10" ht="12.75">
      <c r="D274" s="3"/>
      <c r="E274" s="3"/>
      <c r="F274" s="3"/>
      <c r="H274" s="8"/>
      <c r="I274" s="8"/>
      <c r="J274" s="8"/>
    </row>
    <row r="275" spans="4:10" ht="12.75">
      <c r="D275" s="3"/>
      <c r="E275" s="3"/>
      <c r="F275" s="3"/>
      <c r="H275" s="8"/>
      <c r="I275" s="8"/>
      <c r="J275" s="8"/>
    </row>
    <row r="276" spans="4:10" ht="12.75">
      <c r="D276" s="3"/>
      <c r="E276" s="3"/>
      <c r="F276" s="3"/>
      <c r="H276" s="8"/>
      <c r="I276" s="8"/>
      <c r="J276" s="8"/>
    </row>
    <row r="277" spans="4:10" ht="12.75">
      <c r="D277" s="3"/>
      <c r="E277" s="3"/>
      <c r="F277" s="3"/>
      <c r="H277" s="8"/>
      <c r="I277" s="8"/>
      <c r="J277" s="8"/>
    </row>
    <row r="278" spans="4:10" ht="12.75">
      <c r="D278" s="3"/>
      <c r="E278" s="3"/>
      <c r="F278" s="3"/>
      <c r="H278" s="8"/>
      <c r="I278" s="8"/>
      <c r="J278" s="8"/>
    </row>
    <row r="279" spans="4:10" ht="12.75">
      <c r="D279" s="3"/>
      <c r="E279" s="3"/>
      <c r="F279" s="3"/>
      <c r="H279" s="8"/>
      <c r="I279" s="8"/>
      <c r="J279" s="8"/>
    </row>
    <row r="280" spans="4:10" ht="12.75">
      <c r="D280" s="3"/>
      <c r="E280" s="3"/>
      <c r="F280" s="3"/>
      <c r="H280" s="8"/>
      <c r="I280" s="8"/>
      <c r="J280" s="8"/>
    </row>
    <row r="281" spans="4:10" ht="12.75">
      <c r="D281" s="3"/>
      <c r="E281" s="3"/>
      <c r="F281" s="3"/>
      <c r="H281" s="8"/>
      <c r="I281" s="8"/>
      <c r="J281" s="8"/>
    </row>
    <row r="282" spans="4:10" ht="12.75">
      <c r="D282" s="3"/>
      <c r="E282" s="3"/>
      <c r="F282" s="3"/>
      <c r="H282" s="8"/>
      <c r="I282" s="8"/>
      <c r="J282" s="8"/>
    </row>
    <row r="283" spans="4:10" ht="12.75">
      <c r="D283" s="3"/>
      <c r="E283" s="3"/>
      <c r="F283" s="3"/>
      <c r="H283" s="8"/>
      <c r="I283" s="8"/>
      <c r="J283" s="8"/>
    </row>
    <row r="284" spans="4:10" ht="12.75">
      <c r="D284" s="3"/>
      <c r="E284" s="3"/>
      <c r="F284" s="3"/>
      <c r="H284" s="8"/>
      <c r="I284" s="8"/>
      <c r="J284" s="8"/>
    </row>
    <row r="285" spans="4:10" ht="12.75">
      <c r="D285" s="3"/>
      <c r="E285" s="3"/>
      <c r="F285" s="3"/>
      <c r="H285" s="8"/>
      <c r="I285" s="8"/>
      <c r="J285" s="8"/>
    </row>
    <row r="286" spans="4:10" ht="12.75">
      <c r="D286" s="3"/>
      <c r="E286" s="3"/>
      <c r="F286" s="3"/>
      <c r="H286" s="8"/>
      <c r="I286" s="8"/>
      <c r="J286" s="8"/>
    </row>
    <row r="287" spans="4:10" ht="12.75">
      <c r="D287" s="3"/>
      <c r="E287" s="3"/>
      <c r="F287" s="3"/>
      <c r="H287" s="8"/>
      <c r="I287" s="8"/>
      <c r="J287" s="8"/>
    </row>
    <row r="288" spans="4:10" ht="12.75">
      <c r="D288" s="3"/>
      <c r="E288" s="3"/>
      <c r="F288" s="3"/>
      <c r="H288" s="8"/>
      <c r="I288" s="8"/>
      <c r="J288" s="8"/>
    </row>
    <row r="289" spans="4:10" ht="12.75">
      <c r="D289" s="3"/>
      <c r="E289" s="3"/>
      <c r="F289" s="3"/>
      <c r="H289" s="8"/>
      <c r="I289" s="8"/>
      <c r="J289" s="8"/>
    </row>
    <row r="290" spans="4:10" ht="12.75">
      <c r="D290" s="3"/>
      <c r="E290" s="3"/>
      <c r="F290" s="3"/>
      <c r="H290" s="8"/>
      <c r="I290" s="8"/>
      <c r="J290" s="8"/>
    </row>
    <row r="291" spans="4:10" ht="12.75">
      <c r="D291" s="3"/>
      <c r="E291" s="3"/>
      <c r="F291" s="3"/>
      <c r="H291" s="8"/>
      <c r="I291" s="8"/>
      <c r="J291" s="8"/>
    </row>
    <row r="292" spans="4:10" ht="12.75">
      <c r="D292" s="3"/>
      <c r="E292" s="3"/>
      <c r="F292" s="3"/>
      <c r="H292" s="8"/>
      <c r="I292" s="8"/>
      <c r="J292" s="8"/>
    </row>
    <row r="293" spans="4:10" ht="12.75">
      <c r="D293" s="3"/>
      <c r="E293" s="3"/>
      <c r="F293" s="3"/>
      <c r="H293" s="8"/>
      <c r="I293" s="8"/>
      <c r="J293" s="8"/>
    </row>
    <row r="294" spans="4:10" ht="12.75">
      <c r="D294" s="3"/>
      <c r="E294" s="3"/>
      <c r="F294" s="3"/>
      <c r="H294" s="8"/>
      <c r="I294" s="8"/>
      <c r="J294" s="8"/>
    </row>
    <row r="295" spans="4:10" ht="12.75">
      <c r="D295" s="3"/>
      <c r="E295" s="3"/>
      <c r="F295" s="3"/>
      <c r="H295" s="8"/>
      <c r="I295" s="8"/>
      <c r="J295" s="8"/>
    </row>
    <row r="296" spans="4:10" ht="12.75">
      <c r="D296" s="3"/>
      <c r="E296" s="3"/>
      <c r="F296" s="3"/>
      <c r="H296" s="8"/>
      <c r="I296" s="8"/>
      <c r="J296" s="8"/>
    </row>
    <row r="297" spans="4:10" ht="12.75">
      <c r="D297" s="3"/>
      <c r="E297" s="3"/>
      <c r="F297" s="3"/>
      <c r="H297" s="8"/>
      <c r="I297" s="8"/>
      <c r="J297" s="8"/>
    </row>
    <row r="298" spans="4:10" ht="12.75">
      <c r="D298" s="3"/>
      <c r="E298" s="3"/>
      <c r="F298" s="3"/>
      <c r="H298" s="8"/>
      <c r="I298" s="8"/>
      <c r="J298" s="8"/>
    </row>
    <row r="299" spans="4:10" ht="12.75">
      <c r="D299" s="3"/>
      <c r="E299" s="3"/>
      <c r="F299" s="3"/>
      <c r="H299" s="8"/>
      <c r="I299" s="8"/>
      <c r="J299" s="8"/>
    </row>
    <row r="300" spans="4:10" ht="12.75">
      <c r="D300" s="3"/>
      <c r="E300" s="3"/>
      <c r="F300" s="3"/>
      <c r="H300" s="8"/>
      <c r="I300" s="8"/>
      <c r="J300" s="8"/>
    </row>
    <row r="301" spans="4:10" ht="12.75">
      <c r="D301" s="3"/>
      <c r="E301" s="3"/>
      <c r="F301" s="3"/>
      <c r="H301" s="8"/>
      <c r="I301" s="8"/>
      <c r="J301" s="8"/>
    </row>
    <row r="302" spans="4:10" ht="12.75">
      <c r="D302" s="3"/>
      <c r="E302" s="3"/>
      <c r="F302" s="3"/>
      <c r="H302" s="8"/>
      <c r="I302" s="8"/>
      <c r="J302" s="8"/>
    </row>
    <row r="303" spans="4:10" ht="12.75">
      <c r="D303" s="3"/>
      <c r="E303" s="3"/>
      <c r="F303" s="3"/>
      <c r="H303" s="8"/>
      <c r="I303" s="8"/>
      <c r="J303" s="8"/>
    </row>
    <row r="304" spans="4:10" ht="12.75">
      <c r="D304" s="3"/>
      <c r="E304" s="3"/>
      <c r="F304" s="3"/>
      <c r="H304" s="8"/>
      <c r="I304" s="8"/>
      <c r="J304" s="8"/>
    </row>
    <row r="305" spans="4:10" ht="12.75">
      <c r="D305" s="3"/>
      <c r="E305" s="3"/>
      <c r="F305" s="3"/>
      <c r="H305" s="8"/>
      <c r="I305" s="8"/>
      <c r="J305" s="8"/>
    </row>
    <row r="306" spans="4:10" ht="12.75">
      <c r="D306" s="3"/>
      <c r="E306" s="3"/>
      <c r="F306" s="3"/>
      <c r="H306" s="8"/>
      <c r="I306" s="8"/>
      <c r="J306" s="8"/>
    </row>
    <row r="307" spans="4:10" ht="12.75">
      <c r="D307" s="3"/>
      <c r="E307" s="3"/>
      <c r="F307" s="3"/>
      <c r="H307" s="8"/>
      <c r="I307" s="8"/>
      <c r="J307" s="8"/>
    </row>
    <row r="308" spans="4:10" ht="12.75">
      <c r="D308" s="3"/>
      <c r="E308" s="3"/>
      <c r="F308" s="3"/>
      <c r="H308" s="8"/>
      <c r="I308" s="8"/>
      <c r="J308" s="8"/>
    </row>
    <row r="309" spans="4:10" ht="12.75">
      <c r="D309" s="3"/>
      <c r="E309" s="3"/>
      <c r="F309" s="3"/>
      <c r="H309" s="8"/>
      <c r="I309" s="8"/>
      <c r="J309" s="8"/>
    </row>
    <row r="310" spans="4:10" ht="12.75">
      <c r="D310" s="3"/>
      <c r="E310" s="3"/>
      <c r="F310" s="3"/>
      <c r="H310" s="8"/>
      <c r="I310" s="8"/>
      <c r="J310" s="8"/>
    </row>
    <row r="311" spans="4:10" ht="12.75">
      <c r="D311" s="3"/>
      <c r="E311" s="3"/>
      <c r="F311" s="3"/>
      <c r="H311" s="8"/>
      <c r="I311" s="8"/>
      <c r="J311" s="8"/>
    </row>
    <row r="312" spans="4:10" ht="12.75">
      <c r="D312" s="3"/>
      <c r="E312" s="3"/>
      <c r="F312" s="3"/>
      <c r="H312" s="8"/>
      <c r="I312" s="8"/>
      <c r="J312" s="8"/>
    </row>
    <row r="313" spans="4:10" ht="12.75">
      <c r="D313" s="3"/>
      <c r="E313" s="3"/>
      <c r="F313" s="3"/>
      <c r="H313" s="8"/>
      <c r="I313" s="8"/>
      <c r="J313" s="8"/>
    </row>
    <row r="314" spans="4:10" ht="12.75">
      <c r="D314" s="3"/>
      <c r="E314" s="3"/>
      <c r="F314" s="3"/>
      <c r="H314" s="8"/>
      <c r="I314" s="8"/>
      <c r="J314" s="8"/>
    </row>
    <row r="315" spans="4:10" ht="12.75">
      <c r="D315" s="3"/>
      <c r="E315" s="3"/>
      <c r="F315" s="3"/>
      <c r="H315" s="8"/>
      <c r="I315" s="8"/>
      <c r="J315" s="8"/>
    </row>
    <row r="316" spans="4:10" ht="12.75">
      <c r="D316" s="3"/>
      <c r="E316" s="3"/>
      <c r="F316" s="3"/>
      <c r="H316" s="8"/>
      <c r="I316" s="8"/>
      <c r="J316" s="8"/>
    </row>
    <row r="317" spans="4:10" ht="12.75">
      <c r="D317" s="3"/>
      <c r="E317" s="3"/>
      <c r="F317" s="3"/>
      <c r="H317" s="8"/>
      <c r="I317" s="8"/>
      <c r="J317" s="8"/>
    </row>
    <row r="318" spans="4:10" ht="12.75">
      <c r="D318" s="3"/>
      <c r="E318" s="3"/>
      <c r="F318" s="3"/>
      <c r="H318" s="8"/>
      <c r="I318" s="8"/>
      <c r="J318" s="8"/>
    </row>
    <row r="319" spans="4:10" ht="12.75">
      <c r="D319" s="3"/>
      <c r="E319" s="3"/>
      <c r="F319" s="3"/>
      <c r="H319" s="8"/>
      <c r="I319" s="8"/>
      <c r="J319" s="8"/>
    </row>
    <row r="320" spans="4:10" ht="12.75">
      <c r="D320" s="3"/>
      <c r="E320" s="3"/>
      <c r="F320" s="3"/>
      <c r="H320" s="8"/>
      <c r="I320" s="8"/>
      <c r="J320" s="8"/>
    </row>
    <row r="321" spans="4:10" ht="12.75">
      <c r="D321" s="3"/>
      <c r="E321" s="3"/>
      <c r="F321" s="3"/>
      <c r="H321" s="8"/>
      <c r="I321" s="8"/>
      <c r="J321" s="8"/>
    </row>
    <row r="322" spans="4:10" ht="12.75">
      <c r="D322" s="3"/>
      <c r="E322" s="3"/>
      <c r="F322" s="3"/>
      <c r="H322" s="8"/>
      <c r="I322" s="8"/>
      <c r="J322" s="8"/>
    </row>
    <row r="323" spans="4:10" ht="12.75">
      <c r="D323" s="3"/>
      <c r="E323" s="3"/>
      <c r="F323" s="3"/>
      <c r="H323" s="8"/>
      <c r="I323" s="8"/>
      <c r="J323" s="8"/>
    </row>
    <row r="324" spans="4:10" ht="12.75">
      <c r="D324" s="3"/>
      <c r="E324" s="3"/>
      <c r="F324" s="3"/>
      <c r="H324" s="8"/>
      <c r="I324" s="8"/>
      <c r="J324" s="8"/>
    </row>
    <row r="325" spans="4:10" ht="12.75">
      <c r="D325" s="3"/>
      <c r="E325" s="3"/>
      <c r="F325" s="3"/>
      <c r="H325" s="8"/>
      <c r="I325" s="8"/>
      <c r="J325" s="8"/>
    </row>
    <row r="326" spans="4:10" ht="12.75">
      <c r="D326" s="3"/>
      <c r="E326" s="3"/>
      <c r="F326" s="3"/>
      <c r="H326" s="8"/>
      <c r="I326" s="8"/>
      <c r="J326" s="8"/>
    </row>
    <row r="327" spans="4:10" ht="12.75">
      <c r="D327" s="3"/>
      <c r="E327" s="3"/>
      <c r="F327" s="3"/>
      <c r="H327" s="8"/>
      <c r="I327" s="8"/>
      <c r="J327" s="8"/>
    </row>
    <row r="328" spans="4:10" ht="12.75">
      <c r="D328" s="3"/>
      <c r="E328" s="3"/>
      <c r="F328" s="3"/>
      <c r="H328" s="8"/>
      <c r="I328" s="8"/>
      <c r="J328" s="8"/>
    </row>
    <row r="329" spans="4:10" ht="12.75">
      <c r="D329" s="3"/>
      <c r="E329" s="3"/>
      <c r="F329" s="3"/>
      <c r="H329" s="8"/>
      <c r="I329" s="8"/>
      <c r="J329" s="8"/>
    </row>
    <row r="330" spans="4:10" ht="12.75">
      <c r="D330" s="3"/>
      <c r="E330" s="3"/>
      <c r="F330" s="3"/>
      <c r="H330" s="8"/>
      <c r="I330" s="8"/>
      <c r="J330" s="8"/>
    </row>
    <row r="331" spans="4:10" ht="12.75">
      <c r="D331" s="3"/>
      <c r="E331" s="3"/>
      <c r="F331" s="3"/>
      <c r="H331" s="8"/>
      <c r="I331" s="8"/>
      <c r="J331" s="8"/>
    </row>
    <row r="332" spans="4:10" ht="12.75">
      <c r="D332" s="3"/>
      <c r="E332" s="3"/>
      <c r="F332" s="3"/>
      <c r="H332" s="8"/>
      <c r="I332" s="8"/>
      <c r="J332" s="8"/>
    </row>
    <row r="333" spans="4:10" ht="12.75">
      <c r="D333" s="3"/>
      <c r="E333" s="3"/>
      <c r="F333" s="3"/>
      <c r="H333" s="8"/>
      <c r="I333" s="8"/>
      <c r="J333" s="8"/>
    </row>
    <row r="334" spans="4:10" ht="12.75">
      <c r="D334" s="3"/>
      <c r="E334" s="3"/>
      <c r="F334" s="3"/>
      <c r="H334" s="8"/>
      <c r="I334" s="8"/>
      <c r="J334" s="8"/>
    </row>
    <row r="335" spans="4:10" ht="12.75">
      <c r="D335" s="3"/>
      <c r="E335" s="3"/>
      <c r="F335" s="3"/>
      <c r="H335" s="8"/>
      <c r="I335" s="8"/>
      <c r="J335" s="8"/>
    </row>
    <row r="336" spans="4:10" ht="12.75">
      <c r="D336" s="3"/>
      <c r="E336" s="3"/>
      <c r="F336" s="3"/>
      <c r="H336" s="8"/>
      <c r="I336" s="8"/>
      <c r="J336" s="8"/>
    </row>
    <row r="337" spans="4:10" ht="12.75">
      <c r="D337" s="3"/>
      <c r="E337" s="3"/>
      <c r="F337" s="3"/>
      <c r="H337" s="8"/>
      <c r="I337" s="8"/>
      <c r="J337" s="8"/>
    </row>
    <row r="338" spans="4:10" ht="12.75">
      <c r="D338" s="3"/>
      <c r="E338" s="3"/>
      <c r="F338" s="3"/>
      <c r="H338" s="8"/>
      <c r="I338" s="8"/>
      <c r="J338" s="8"/>
    </row>
    <row r="339" spans="4:10" ht="12.75">
      <c r="D339" s="3"/>
      <c r="E339" s="3"/>
      <c r="F339" s="3"/>
      <c r="H339" s="8"/>
      <c r="I339" s="8"/>
      <c r="J339" s="8"/>
    </row>
    <row r="340" spans="4:10" ht="12.75">
      <c r="D340" s="3"/>
      <c r="E340" s="3"/>
      <c r="F340" s="3"/>
      <c r="H340" s="8"/>
      <c r="I340" s="8"/>
      <c r="J340" s="8"/>
    </row>
    <row r="341" spans="4:10" ht="12.75">
      <c r="D341" s="3"/>
      <c r="E341" s="3"/>
      <c r="F341" s="3"/>
      <c r="H341" s="8"/>
      <c r="I341" s="8"/>
      <c r="J341" s="8"/>
    </row>
    <row r="342" spans="4:10" ht="12.75">
      <c r="D342" s="3"/>
      <c r="E342" s="3"/>
      <c r="F342" s="3"/>
      <c r="H342" s="8"/>
      <c r="I342" s="8"/>
      <c r="J342" s="8"/>
    </row>
    <row r="343" spans="4:10" ht="12.75">
      <c r="D343" s="3"/>
      <c r="E343" s="3"/>
      <c r="F343" s="3"/>
      <c r="H343" s="8"/>
      <c r="I343" s="8"/>
      <c r="J343" s="8"/>
    </row>
    <row r="344" spans="4:10" ht="12.75">
      <c r="D344" s="3"/>
      <c r="E344" s="3"/>
      <c r="F344" s="3"/>
      <c r="H344" s="8"/>
      <c r="I344" s="8"/>
      <c r="J344" s="8"/>
    </row>
    <row r="345" spans="4:10" ht="12.75">
      <c r="D345" s="3"/>
      <c r="E345" s="3"/>
      <c r="F345" s="3"/>
      <c r="H345" s="8"/>
      <c r="I345" s="8"/>
      <c r="J345" s="8"/>
    </row>
    <row r="346" spans="4:10" ht="12.75">
      <c r="D346" s="3"/>
      <c r="E346" s="3"/>
      <c r="F346" s="3"/>
      <c r="H346" s="8"/>
      <c r="I346" s="8"/>
      <c r="J346" s="8"/>
    </row>
    <row r="347" spans="4:10" ht="12.75">
      <c r="D347" s="3"/>
      <c r="E347" s="3"/>
      <c r="F347" s="3"/>
      <c r="H347" s="8"/>
      <c r="I347" s="8"/>
      <c r="J347" s="8"/>
    </row>
    <row r="348" spans="4:10" ht="12.75">
      <c r="D348" s="3"/>
      <c r="E348" s="3"/>
      <c r="F348" s="3"/>
      <c r="H348" s="8"/>
      <c r="I348" s="8"/>
      <c r="J348" s="8"/>
    </row>
    <row r="349" spans="4:10" ht="12.75">
      <c r="D349" s="3"/>
      <c r="E349" s="3"/>
      <c r="F349" s="3"/>
      <c r="H349" s="8"/>
      <c r="I349" s="8"/>
      <c r="J349" s="8"/>
    </row>
    <row r="350" spans="4:10" ht="12.75">
      <c r="D350" s="3"/>
      <c r="E350" s="3"/>
      <c r="F350" s="3"/>
      <c r="H350" s="8"/>
      <c r="I350" s="8"/>
      <c r="J350" s="8"/>
    </row>
    <row r="351" spans="4:10" ht="12.75">
      <c r="D351" s="3"/>
      <c r="E351" s="3"/>
      <c r="F351" s="3"/>
      <c r="H351" s="8"/>
      <c r="I351" s="8"/>
      <c r="J351" s="8"/>
    </row>
    <row r="352" spans="4:10" ht="12.75">
      <c r="D352" s="3"/>
      <c r="E352" s="3"/>
      <c r="F352" s="3"/>
      <c r="H352" s="8"/>
      <c r="I352" s="8"/>
      <c r="J352" s="8"/>
    </row>
    <row r="353" spans="4:10" ht="12.75">
      <c r="D353" s="3"/>
      <c r="E353" s="3"/>
      <c r="F353" s="3"/>
      <c r="H353" s="8"/>
      <c r="I353" s="8"/>
      <c r="J353" s="8"/>
    </row>
    <row r="354" spans="4:10" ht="12.75">
      <c r="D354" s="3"/>
      <c r="E354" s="3"/>
      <c r="F354" s="3"/>
      <c r="H354" s="8"/>
      <c r="I354" s="8"/>
      <c r="J354" s="8"/>
    </row>
    <row r="355" spans="4:10" ht="12.75">
      <c r="D355" s="3"/>
      <c r="E355" s="3"/>
      <c r="F355" s="3"/>
      <c r="H355" s="8"/>
      <c r="I355" s="8"/>
      <c r="J355" s="8"/>
    </row>
    <row r="356" spans="4:10" ht="12.75">
      <c r="D356" s="3"/>
      <c r="E356" s="3"/>
      <c r="F356" s="3"/>
      <c r="H356" s="8"/>
      <c r="I356" s="8"/>
      <c r="J356" s="8"/>
    </row>
    <row r="357" spans="4:10" ht="12.75">
      <c r="D357" s="3"/>
      <c r="E357" s="3"/>
      <c r="F357" s="3"/>
      <c r="H357" s="8"/>
      <c r="I357" s="8"/>
      <c r="J357" s="8"/>
    </row>
    <row r="358" spans="4:10" ht="12.75">
      <c r="D358" s="3"/>
      <c r="E358" s="3"/>
      <c r="F358" s="3"/>
      <c r="H358" s="8"/>
      <c r="I358" s="8"/>
      <c r="J358" s="8"/>
    </row>
    <row r="359" spans="4:10" ht="12.75">
      <c r="D359" s="3"/>
      <c r="E359" s="3"/>
      <c r="F359" s="3"/>
      <c r="H359" s="8"/>
      <c r="I359" s="8"/>
      <c r="J359" s="8"/>
    </row>
    <row r="360" spans="4:10" ht="12.75">
      <c r="D360" s="3"/>
      <c r="E360" s="3"/>
      <c r="F360" s="3"/>
      <c r="H360" s="8"/>
      <c r="I360" s="8"/>
      <c r="J360" s="8"/>
    </row>
    <row r="361" spans="4:10" ht="12.75">
      <c r="D361" s="3"/>
      <c r="E361" s="3"/>
      <c r="F361" s="3"/>
      <c r="H361" s="8"/>
      <c r="I361" s="8"/>
      <c r="J361" s="8"/>
    </row>
    <row r="362" spans="4:10" ht="12.75">
      <c r="D362" s="3"/>
      <c r="E362" s="3"/>
      <c r="F362" s="3"/>
      <c r="H362" s="8"/>
      <c r="I362" s="8"/>
      <c r="J362" s="8"/>
    </row>
    <row r="363" spans="4:10" ht="12.75">
      <c r="D363" s="3"/>
      <c r="E363" s="3"/>
      <c r="F363" s="3"/>
      <c r="H363" s="8"/>
      <c r="I363" s="8"/>
      <c r="J363" s="8"/>
    </row>
    <row r="364" spans="4:10" ht="12.75">
      <c r="D364" s="3"/>
      <c r="E364" s="3"/>
      <c r="F364" s="3"/>
      <c r="H364" s="8"/>
      <c r="I364" s="8"/>
      <c r="J364" s="8"/>
    </row>
    <row r="365" spans="4:10" ht="12.75">
      <c r="D365" s="3"/>
      <c r="E365" s="3"/>
      <c r="F365" s="3"/>
      <c r="H365" s="8"/>
      <c r="I365" s="8"/>
      <c r="J365" s="8"/>
    </row>
    <row r="366" spans="4:10" ht="12.75">
      <c r="D366" s="3"/>
      <c r="E366" s="3"/>
      <c r="F366" s="3"/>
      <c r="H366" s="8"/>
      <c r="I366" s="8"/>
      <c r="J366" s="8"/>
    </row>
    <row r="367" spans="4:10" ht="12.75">
      <c r="D367" s="3"/>
      <c r="E367" s="3"/>
      <c r="F367" s="3"/>
      <c r="H367" s="8"/>
      <c r="I367" s="8"/>
      <c r="J367" s="8"/>
    </row>
    <row r="368" spans="4:10" ht="12.75">
      <c r="D368" s="3"/>
      <c r="E368" s="3"/>
      <c r="F368" s="3"/>
      <c r="H368" s="8"/>
      <c r="I368" s="8"/>
      <c r="J368" s="8"/>
    </row>
    <row r="369" spans="4:10" ht="12.75">
      <c r="D369" s="3"/>
      <c r="E369" s="3"/>
      <c r="F369" s="3"/>
      <c r="H369" s="8"/>
      <c r="I369" s="8"/>
      <c r="J369" s="8"/>
    </row>
    <row r="370" spans="4:10" ht="12.75">
      <c r="D370" s="3"/>
      <c r="E370" s="3"/>
      <c r="F370" s="3"/>
      <c r="H370" s="8"/>
      <c r="I370" s="8"/>
      <c r="J370" s="8"/>
    </row>
    <row r="371" spans="4:10" ht="12.75">
      <c r="D371" s="3"/>
      <c r="E371" s="3"/>
      <c r="F371" s="3"/>
      <c r="H371" s="8"/>
      <c r="I371" s="8"/>
      <c r="J371" s="8"/>
    </row>
    <row r="372" spans="4:10" ht="12.75">
      <c r="D372" s="3"/>
      <c r="E372" s="3"/>
      <c r="F372" s="3"/>
      <c r="H372" s="8"/>
      <c r="I372" s="8"/>
      <c r="J372" s="8"/>
    </row>
    <row r="373" spans="4:10" ht="12.75">
      <c r="D373" s="3"/>
      <c r="E373" s="3"/>
      <c r="F373" s="3"/>
      <c r="H373" s="8"/>
      <c r="I373" s="8"/>
      <c r="J373" s="8"/>
    </row>
    <row r="374" spans="4:10" ht="12.75">
      <c r="D374" s="3"/>
      <c r="E374" s="3"/>
      <c r="F374" s="3"/>
      <c r="H374" s="8"/>
      <c r="I374" s="8"/>
      <c r="J374" s="8"/>
    </row>
    <row r="375" spans="4:10" ht="12.75">
      <c r="D375" s="3"/>
      <c r="E375" s="3"/>
      <c r="F375" s="3"/>
      <c r="H375" s="8"/>
      <c r="I375" s="8"/>
      <c r="J375" s="8"/>
    </row>
    <row r="376" spans="4:10" ht="12.75">
      <c r="D376" s="3"/>
      <c r="E376" s="3"/>
      <c r="F376" s="3"/>
      <c r="H376" s="8"/>
      <c r="I376" s="8"/>
      <c r="J376" s="8"/>
    </row>
    <row r="377" spans="4:10" ht="12.75">
      <c r="D377" s="3"/>
      <c r="E377" s="3"/>
      <c r="F377" s="3"/>
      <c r="H377" s="8"/>
      <c r="I377" s="8"/>
      <c r="J377" s="8"/>
    </row>
    <row r="378" spans="4:10" ht="12.75">
      <c r="D378" s="3"/>
      <c r="E378" s="3"/>
      <c r="F378" s="3"/>
      <c r="H378" s="8"/>
      <c r="I378" s="8"/>
      <c r="J378" s="8"/>
    </row>
    <row r="379" spans="4:10" ht="12.75">
      <c r="D379" s="3"/>
      <c r="E379" s="3"/>
      <c r="F379" s="3"/>
      <c r="H379" s="8"/>
      <c r="I379" s="8"/>
      <c r="J379" s="8"/>
    </row>
    <row r="380" spans="4:10" ht="12.75">
      <c r="D380" s="3"/>
      <c r="E380" s="3"/>
      <c r="F380" s="3"/>
      <c r="H380" s="8"/>
      <c r="I380" s="8"/>
      <c r="J380" s="8"/>
    </row>
    <row r="381" spans="4:10" ht="12.75">
      <c r="D381" s="3"/>
      <c r="E381" s="3"/>
      <c r="F381" s="3"/>
      <c r="H381" s="8"/>
      <c r="I381" s="8"/>
      <c r="J381" s="8"/>
    </row>
    <row r="382" spans="4:10" ht="12.75">
      <c r="D382" s="3"/>
      <c r="E382" s="3"/>
      <c r="F382" s="3"/>
      <c r="H382" s="8"/>
      <c r="I382" s="8"/>
      <c r="J382" s="8"/>
    </row>
    <row r="383" spans="4:10" ht="12.75">
      <c r="D383" s="3"/>
      <c r="E383" s="3"/>
      <c r="F383" s="3"/>
      <c r="H383" s="8"/>
      <c r="I383" s="8"/>
      <c r="J383" s="8"/>
    </row>
    <row r="384" spans="4:10" ht="12.75">
      <c r="D384" s="3"/>
      <c r="E384" s="3"/>
      <c r="F384" s="3"/>
      <c r="H384" s="8"/>
      <c r="I384" s="8"/>
      <c r="J384" s="8"/>
    </row>
    <row r="385" spans="4:10" ht="12.75">
      <c r="D385" s="3"/>
      <c r="E385" s="3"/>
      <c r="F385" s="3"/>
      <c r="H385" s="8"/>
      <c r="I385" s="8"/>
      <c r="J385" s="8"/>
    </row>
    <row r="386" spans="4:10" ht="12.75">
      <c r="D386" s="3"/>
      <c r="E386" s="3"/>
      <c r="F386" s="3"/>
      <c r="H386" s="8"/>
      <c r="I386" s="8"/>
      <c r="J386" s="8"/>
    </row>
    <row r="387" spans="4:10" ht="12.75">
      <c r="D387" s="3"/>
      <c r="E387" s="3"/>
      <c r="F387" s="3"/>
      <c r="H387" s="8"/>
      <c r="I387" s="8"/>
      <c r="J387" s="8"/>
    </row>
    <row r="388" spans="4:10" ht="12.75">
      <c r="D388" s="3"/>
      <c r="E388" s="3"/>
      <c r="F388" s="3"/>
      <c r="H388" s="8"/>
      <c r="I388" s="8"/>
      <c r="J388" s="8"/>
    </row>
    <row r="389" spans="4:10" ht="12.75">
      <c r="D389" s="3"/>
      <c r="E389" s="3"/>
      <c r="F389" s="3"/>
      <c r="H389" s="8"/>
      <c r="I389" s="8"/>
      <c r="J389" s="8"/>
    </row>
    <row r="390" spans="4:10" ht="12.75">
      <c r="D390" s="3"/>
      <c r="E390" s="3"/>
      <c r="F390" s="3"/>
      <c r="H390" s="8"/>
      <c r="I390" s="8"/>
      <c r="J390" s="8"/>
    </row>
    <row r="391" spans="4:10" ht="12.75">
      <c r="D391" s="3"/>
      <c r="E391" s="3"/>
      <c r="F391" s="3"/>
      <c r="H391" s="8"/>
      <c r="I391" s="8"/>
      <c r="J391" s="8"/>
    </row>
    <row r="392" spans="4:10" ht="12.75">
      <c r="D392" s="3"/>
      <c r="E392" s="3"/>
      <c r="F392" s="3"/>
      <c r="H392" s="8"/>
      <c r="I392" s="8"/>
      <c r="J392" s="8"/>
    </row>
    <row r="393" spans="4:10" ht="12.75">
      <c r="D393" s="3"/>
      <c r="E393" s="3"/>
      <c r="F393" s="3"/>
      <c r="H393" s="8"/>
      <c r="I393" s="8"/>
      <c r="J393" s="8"/>
    </row>
    <row r="394" spans="4:10" ht="12.75">
      <c r="D394" s="3"/>
      <c r="E394" s="3"/>
      <c r="F394" s="3"/>
      <c r="H394" s="8"/>
      <c r="I394" s="8"/>
      <c r="J394" s="8"/>
    </row>
    <row r="395" spans="4:10" ht="12.75">
      <c r="D395" s="3"/>
      <c r="E395" s="3"/>
      <c r="F395" s="3"/>
      <c r="H395" s="8"/>
      <c r="I395" s="8"/>
      <c r="J395" s="8"/>
    </row>
    <row r="396" spans="4:10" ht="12.75">
      <c r="D396" s="3"/>
      <c r="E396" s="3"/>
      <c r="F396" s="3"/>
      <c r="H396" s="8"/>
      <c r="I396" s="8"/>
      <c r="J396" s="8"/>
    </row>
    <row r="397" spans="4:10" ht="12.75">
      <c r="D397" s="3"/>
      <c r="E397" s="3"/>
      <c r="F397" s="3"/>
      <c r="H397" s="8"/>
      <c r="I397" s="8"/>
      <c r="J397" s="8"/>
    </row>
    <row r="398" spans="4:10" ht="12.75">
      <c r="D398" s="3"/>
      <c r="E398" s="3"/>
      <c r="F398" s="3"/>
      <c r="H398" s="8"/>
      <c r="I398" s="8"/>
      <c r="J398" s="8"/>
    </row>
    <row r="399" spans="4:10" ht="12.75">
      <c r="D399" s="3"/>
      <c r="E399" s="3"/>
      <c r="F399" s="3"/>
      <c r="H399" s="8"/>
      <c r="I399" s="8"/>
      <c r="J399" s="8"/>
    </row>
    <row r="400" spans="4:10" ht="12.75">
      <c r="D400" s="3"/>
      <c r="E400" s="3"/>
      <c r="F400" s="3"/>
      <c r="H400" s="8"/>
      <c r="I400" s="8"/>
      <c r="J400" s="8"/>
    </row>
    <row r="401" spans="4:10" ht="12.75">
      <c r="D401" s="3"/>
      <c r="E401" s="3"/>
      <c r="F401" s="3"/>
      <c r="H401" s="8"/>
      <c r="I401" s="8"/>
      <c r="J401" s="8"/>
    </row>
    <row r="402" spans="4:10" ht="12.75">
      <c r="D402" s="3"/>
      <c r="E402" s="3"/>
      <c r="F402" s="3"/>
      <c r="H402" s="8"/>
      <c r="I402" s="8"/>
      <c r="J402" s="8"/>
    </row>
    <row r="403" spans="4:10" ht="12.75">
      <c r="D403" s="3"/>
      <c r="E403" s="3"/>
      <c r="F403" s="3"/>
      <c r="H403" s="8"/>
      <c r="I403" s="8"/>
      <c r="J403" s="8"/>
    </row>
    <row r="404" spans="4:10" ht="12.75">
      <c r="D404" s="3"/>
      <c r="E404" s="3"/>
      <c r="F404" s="3"/>
      <c r="H404" s="8"/>
      <c r="I404" s="8"/>
      <c r="J404" s="8"/>
    </row>
    <row r="405" spans="4:10" ht="12.75">
      <c r="D405" s="3"/>
      <c r="E405" s="3"/>
      <c r="F405" s="3"/>
      <c r="H405" s="8"/>
      <c r="I405" s="8"/>
      <c r="J405" s="8"/>
    </row>
    <row r="406" spans="4:10" ht="12.75">
      <c r="D406" s="3"/>
      <c r="E406" s="3"/>
      <c r="F406" s="3"/>
      <c r="H406" s="8"/>
      <c r="I406" s="8"/>
      <c r="J406" s="8"/>
    </row>
    <row r="407" spans="4:10" ht="12.75">
      <c r="D407" s="3"/>
      <c r="E407" s="3"/>
      <c r="F407" s="3"/>
      <c r="H407" s="8"/>
      <c r="I407" s="8"/>
      <c r="J407" s="8"/>
    </row>
    <row r="408" spans="4:10" ht="12.75">
      <c r="D408" s="3"/>
      <c r="E408" s="3"/>
      <c r="F408" s="3"/>
      <c r="H408" s="8"/>
      <c r="I408" s="8"/>
      <c r="J408" s="8"/>
    </row>
    <row r="409" spans="4:10" ht="12.75">
      <c r="D409" s="3"/>
      <c r="E409" s="3"/>
      <c r="F409" s="3"/>
      <c r="H409" s="8"/>
      <c r="I409" s="8"/>
      <c r="J409" s="8"/>
    </row>
    <row r="410" spans="4:10" ht="12.75">
      <c r="D410" s="3"/>
      <c r="E410" s="3"/>
      <c r="F410" s="3"/>
      <c r="H410" s="8"/>
      <c r="I410" s="8"/>
      <c r="J410" s="8"/>
    </row>
    <row r="411" spans="4:10" ht="12.75">
      <c r="D411" s="3"/>
      <c r="E411" s="3"/>
      <c r="F411" s="3"/>
      <c r="H411" s="8"/>
      <c r="I411" s="8"/>
      <c r="J411" s="8"/>
    </row>
    <row r="412" spans="4:10" ht="12.75">
      <c r="D412" s="3"/>
      <c r="E412" s="3"/>
      <c r="F412" s="3"/>
      <c r="H412" s="8"/>
      <c r="I412" s="8"/>
      <c r="J412" s="8"/>
    </row>
    <row r="413" spans="4:10" ht="12.75">
      <c r="D413" s="3"/>
      <c r="E413" s="3"/>
      <c r="F413" s="3"/>
      <c r="H413" s="8"/>
      <c r="I413" s="8"/>
      <c r="J413" s="8"/>
    </row>
    <row r="414" spans="4:10" ht="12.75">
      <c r="D414" s="3"/>
      <c r="E414" s="3"/>
      <c r="F414" s="3"/>
      <c r="H414" s="8"/>
      <c r="I414" s="8"/>
      <c r="J414" s="8"/>
    </row>
    <row r="415" spans="4:10" ht="12.75">
      <c r="D415" s="3"/>
      <c r="E415" s="3"/>
      <c r="F415" s="3"/>
      <c r="H415" s="8"/>
      <c r="I415" s="8"/>
      <c r="J415" s="8"/>
    </row>
    <row r="416" spans="4:10" ht="12.75">
      <c r="D416" s="3"/>
      <c r="E416" s="3"/>
      <c r="F416" s="3"/>
      <c r="H416" s="8"/>
      <c r="I416" s="8"/>
      <c r="J416" s="8"/>
    </row>
    <row r="417" spans="4:10" ht="12.75">
      <c r="D417" s="3"/>
      <c r="E417" s="3"/>
      <c r="F417" s="3"/>
      <c r="H417" s="8"/>
      <c r="I417" s="8"/>
      <c r="J417" s="8"/>
    </row>
    <row r="418" spans="4:10" ht="12.75">
      <c r="D418" s="3"/>
      <c r="E418" s="3"/>
      <c r="F418" s="3"/>
      <c r="H418" s="8"/>
      <c r="I418" s="8"/>
      <c r="J418" s="8"/>
    </row>
    <row r="419" spans="4:10" ht="12.75">
      <c r="D419" s="3"/>
      <c r="E419" s="3"/>
      <c r="F419" s="3"/>
      <c r="H419" s="8"/>
      <c r="I419" s="8"/>
      <c r="J419" s="8"/>
    </row>
    <row r="420" spans="4:10" ht="12.75">
      <c r="D420" s="3"/>
      <c r="E420" s="3"/>
      <c r="F420" s="3"/>
      <c r="H420" s="8"/>
      <c r="I420" s="8"/>
      <c r="J420" s="8"/>
    </row>
    <row r="421" spans="4:10" ht="12.75">
      <c r="D421" s="3"/>
      <c r="E421" s="3"/>
      <c r="F421" s="3"/>
      <c r="H421" s="8"/>
      <c r="I421" s="8"/>
      <c r="J421" s="8"/>
    </row>
    <row r="422" spans="4:10" ht="12.75">
      <c r="D422" s="3"/>
      <c r="E422" s="3"/>
      <c r="F422" s="3"/>
      <c r="H422" s="8"/>
      <c r="I422" s="8"/>
      <c r="J422" s="8"/>
    </row>
    <row r="423" spans="4:10" ht="12.75">
      <c r="D423" s="3"/>
      <c r="E423" s="3"/>
      <c r="F423" s="3"/>
      <c r="H423" s="8"/>
      <c r="I423" s="8"/>
      <c r="J423" s="8"/>
    </row>
    <row r="424" spans="4:10" ht="12.75">
      <c r="D424" s="3"/>
      <c r="E424" s="3"/>
      <c r="F424" s="3"/>
      <c r="H424" s="8"/>
      <c r="I424" s="8"/>
      <c r="J424" s="8"/>
    </row>
    <row r="425" spans="4:10" ht="12.75">
      <c r="D425" s="3"/>
      <c r="E425" s="3"/>
      <c r="F425" s="3"/>
      <c r="H425" s="8"/>
      <c r="I425" s="8"/>
      <c r="J425" s="8"/>
    </row>
    <row r="426" spans="4:10" ht="12.75">
      <c r="D426" s="3"/>
      <c r="E426" s="3"/>
      <c r="F426" s="3"/>
      <c r="H426" s="8"/>
      <c r="I426" s="8"/>
      <c r="J426" s="8"/>
    </row>
  </sheetData>
  <sheetProtection/>
  <mergeCells count="13">
    <mergeCell ref="B31:F31"/>
    <mergeCell ref="B32:F32"/>
    <mergeCell ref="B2:C2"/>
    <mergeCell ref="G3:G4"/>
    <mergeCell ref="B30:C30"/>
    <mergeCell ref="O1:O4"/>
    <mergeCell ref="B1:C1"/>
    <mergeCell ref="B3:C4"/>
    <mergeCell ref="H3:H4"/>
    <mergeCell ref="I3:I4"/>
    <mergeCell ref="J3:J4"/>
    <mergeCell ref="K3:K4"/>
    <mergeCell ref="D1:L1"/>
  </mergeCells>
  <conditionalFormatting sqref="G5:K28">
    <cfRule type="cellIs" priority="2" dxfId="0" operator="lessThan" stopIfTrue="1">
      <formula>1</formula>
    </cfRule>
  </conditionalFormatting>
  <conditionalFormatting sqref="G5:K29">
    <cfRule type="cellIs" priority="1" dxfId="0" operator="lessThan" stopIfTrue="1">
      <formula>1</formula>
    </cfRule>
  </conditionalFormatting>
  <printOptions gridLines="1" horizontalCentered="1"/>
  <pageMargins left="0.2" right="0" top="0.74" bottom="0" header="0.43" footer="0"/>
  <pageSetup horizontalDpi="600" verticalDpi="600" orientation="portrait" paperSize="9" scale="70" r:id="rId1"/>
  <ignoredErrors>
    <ignoredError sqref="O25:O28 N29 M25:M29 M5:M19 O5:O1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="75" zoomScaleNormal="75" zoomScalePageLayoutView="0" workbookViewId="0" topLeftCell="A31">
      <selection activeCell="Q54" sqref="Q54"/>
    </sheetView>
  </sheetViews>
  <sheetFormatPr defaultColWidth="9.140625" defaultRowHeight="12.75"/>
  <cols>
    <col min="1" max="1" width="3.57421875" style="0" customWidth="1"/>
    <col min="2" max="2" width="28.7109375" style="0" customWidth="1"/>
    <col min="3" max="3" width="17.57421875" style="0" customWidth="1"/>
    <col min="4" max="6" width="6.28125" style="0" customWidth="1"/>
    <col min="7" max="11" width="9.8515625" style="0" customWidth="1"/>
    <col min="12" max="13" width="6.57421875" style="0" customWidth="1"/>
    <col min="14" max="14" width="9.140625" style="0" hidden="1" customWidth="1"/>
    <col min="15" max="15" width="8.28125" style="0" customWidth="1"/>
  </cols>
  <sheetData>
    <row r="1" spans="1:15" ht="30" customHeight="1" thickBot="1">
      <c r="A1" s="41"/>
      <c r="B1" s="278" t="s">
        <v>0</v>
      </c>
      <c r="C1" s="279"/>
      <c r="D1" s="267" t="str">
        <f>Algemeen!S2</f>
        <v>Schietcompetitie Hoge Schuts 2011-2012</v>
      </c>
      <c r="E1" s="268"/>
      <c r="F1" s="268"/>
      <c r="G1" s="268"/>
      <c r="H1" s="268"/>
      <c r="I1" s="268"/>
      <c r="J1" s="268"/>
      <c r="K1" s="268"/>
      <c r="L1" s="268"/>
      <c r="M1" s="269"/>
      <c r="O1" s="270" t="s">
        <v>70</v>
      </c>
    </row>
    <row r="2" spans="1:15" ht="27.75" customHeight="1" thickBot="1">
      <c r="A2" s="7"/>
      <c r="B2" s="275" t="s">
        <v>71</v>
      </c>
      <c r="C2" s="275"/>
      <c r="D2" s="132" t="s">
        <v>1</v>
      </c>
      <c r="E2" s="2"/>
      <c r="F2" s="21" t="s">
        <v>1</v>
      </c>
      <c r="G2" s="24" t="str">
        <f>Algemeen!T5</f>
        <v>Veghel</v>
      </c>
      <c r="H2" s="24" t="str">
        <f>Algemeen!U5</f>
        <v>Nuland</v>
      </c>
      <c r="I2" s="24" t="str">
        <f>Algemeen!V5</f>
        <v>Oss</v>
      </c>
      <c r="J2" s="24" t="str">
        <f>Algemeen!W5</f>
        <v>Geffen</v>
      </c>
      <c r="K2" s="133" t="str">
        <f>Algemeen!X5</f>
        <v>Dinther</v>
      </c>
      <c r="L2" s="62"/>
      <c r="M2" s="61" t="s">
        <v>58</v>
      </c>
      <c r="O2" s="271"/>
    </row>
    <row r="3" spans="1:15" ht="12.75">
      <c r="A3" s="28"/>
      <c r="B3" s="280" t="s">
        <v>15</v>
      </c>
      <c r="C3" s="281"/>
      <c r="D3" s="75" t="s">
        <v>2</v>
      </c>
      <c r="E3" s="74" t="s">
        <v>3</v>
      </c>
      <c r="F3" s="22" t="s">
        <v>2</v>
      </c>
      <c r="G3" s="276">
        <f>Algemeen!T7</f>
        <v>40874</v>
      </c>
      <c r="H3" s="263">
        <f>Algemeen!U7</f>
        <v>40888</v>
      </c>
      <c r="I3" s="263">
        <f>Algemeen!V7</f>
        <v>40895</v>
      </c>
      <c r="J3" s="263">
        <f>Algemeen!W7</f>
        <v>40937</v>
      </c>
      <c r="K3" s="265">
        <f>Algemeen!X7</f>
        <v>40951</v>
      </c>
      <c r="L3" s="124" t="s">
        <v>56</v>
      </c>
      <c r="M3" s="62" t="s">
        <v>59</v>
      </c>
      <c r="O3" s="271"/>
    </row>
    <row r="4" spans="1:15" ht="17.25" customHeight="1" thickBot="1">
      <c r="A4" s="29" t="s">
        <v>48</v>
      </c>
      <c r="B4" s="282"/>
      <c r="C4" s="282"/>
      <c r="D4" s="76" t="s">
        <v>4</v>
      </c>
      <c r="E4" s="4" t="s">
        <v>5</v>
      </c>
      <c r="F4" s="5" t="s">
        <v>6</v>
      </c>
      <c r="G4" s="286"/>
      <c r="H4" s="264"/>
      <c r="I4" s="266"/>
      <c r="J4" s="264"/>
      <c r="K4" s="266"/>
      <c r="L4" s="128" t="s">
        <v>57</v>
      </c>
      <c r="M4" s="134" t="s">
        <v>60</v>
      </c>
      <c r="N4" s="6"/>
      <c r="O4" s="271"/>
    </row>
    <row r="5" spans="1:15" ht="20.25" customHeight="1" thickTop="1">
      <c r="A5" s="30">
        <v>1</v>
      </c>
      <c r="B5" s="194" t="s">
        <v>130</v>
      </c>
      <c r="C5" s="194" t="s">
        <v>13</v>
      </c>
      <c r="D5" s="33">
        <f aca="true" t="shared" si="0" ref="D5:D36">SUM(F5-E5)</f>
        <v>14</v>
      </c>
      <c r="E5" s="19">
        <f>SUM(SMALL(G5:K5,{1}))</f>
        <v>0</v>
      </c>
      <c r="F5" s="169">
        <f aca="true" t="shared" si="1" ref="F5:F36">SUM(G5:K5)</f>
        <v>14</v>
      </c>
      <c r="G5" s="73">
        <v>14</v>
      </c>
      <c r="H5" s="174">
        <v>0</v>
      </c>
      <c r="I5" s="73">
        <v>0</v>
      </c>
      <c r="J5" s="27">
        <v>0</v>
      </c>
      <c r="K5" s="177">
        <v>0</v>
      </c>
      <c r="L5" s="178">
        <f>COUNTIF(G5:K5,"&gt; 0")</f>
        <v>1</v>
      </c>
      <c r="M5" s="181">
        <f>GEOMEAN(F5/L5)</f>
        <v>14</v>
      </c>
      <c r="N5" s="182" t="str">
        <f>IF(L5=""," ",IF(L5&gt;=5,"4",IF(L5&gt;=4,"4",IF(L5&gt;=3,"3",IF(L5&gt;=2,"2",IF(L5&gt;=1,"1",IF(L5&gt;=0,"0")))))))</f>
        <v>1</v>
      </c>
      <c r="O5" s="158">
        <f>GEOMEAN(D5/N5)</f>
        <v>14</v>
      </c>
    </row>
    <row r="6" spans="1:15" ht="20.25" customHeight="1">
      <c r="A6" s="30">
        <v>2</v>
      </c>
      <c r="B6" s="194" t="s">
        <v>129</v>
      </c>
      <c r="C6" s="194" t="s">
        <v>20</v>
      </c>
      <c r="D6" s="34">
        <f t="shared" si="0"/>
        <v>13</v>
      </c>
      <c r="E6" s="19">
        <f>SUM(SMALL(G6:K6,{1}))</f>
        <v>0</v>
      </c>
      <c r="F6" s="169">
        <f t="shared" si="1"/>
        <v>13</v>
      </c>
      <c r="G6" s="25">
        <v>13</v>
      </c>
      <c r="H6" s="163">
        <v>0</v>
      </c>
      <c r="I6" s="25">
        <v>0</v>
      </c>
      <c r="J6" s="9">
        <v>0</v>
      </c>
      <c r="K6" s="162">
        <v>0</v>
      </c>
      <c r="L6" s="179">
        <f>COUNTIF(G6:K6,"&gt; 0")</f>
        <v>1</v>
      </c>
      <c r="M6" s="164">
        <f>GEOMEAN(F6/L6)</f>
        <v>13</v>
      </c>
      <c r="N6" s="183" t="str">
        <f aca="true" t="shared" si="2" ref="N6:N52">IF(L6=""," ",IF(L6&gt;=5,"4",IF(L6&gt;=4,"4",IF(L6&gt;=3,"3",IF(L6&gt;=2,"2",IF(L6&gt;=1,"1",IF(L6&gt;=0,"0")))))))</f>
        <v>1</v>
      </c>
      <c r="O6" s="159">
        <f>GEOMEAN(D6/N6)</f>
        <v>13</v>
      </c>
    </row>
    <row r="7" spans="1:15" ht="20.25" customHeight="1">
      <c r="A7" s="30">
        <v>3</v>
      </c>
      <c r="B7" s="196" t="s">
        <v>141</v>
      </c>
      <c r="C7" s="197" t="s">
        <v>18</v>
      </c>
      <c r="D7" s="34">
        <f t="shared" si="0"/>
        <v>13</v>
      </c>
      <c r="E7" s="19">
        <f>SUM(SMALL(G7:K7,{1}))</f>
        <v>0</v>
      </c>
      <c r="F7" s="169">
        <f t="shared" si="1"/>
        <v>13</v>
      </c>
      <c r="G7" s="25">
        <v>13</v>
      </c>
      <c r="H7" s="163">
        <v>0</v>
      </c>
      <c r="I7" s="25">
        <v>0</v>
      </c>
      <c r="J7" s="9">
        <v>0</v>
      </c>
      <c r="K7" s="162">
        <v>0</v>
      </c>
      <c r="L7" s="179">
        <f aca="true" t="shared" si="3" ref="L7:L52">COUNTIF(G7:K7,"&gt; 0")</f>
        <v>1</v>
      </c>
      <c r="M7" s="164">
        <f aca="true" t="shared" si="4" ref="M7:M52">GEOMEAN(F7/L7)</f>
        <v>13</v>
      </c>
      <c r="N7" s="183" t="str">
        <f t="shared" si="2"/>
        <v>1</v>
      </c>
      <c r="O7" s="159">
        <f aca="true" t="shared" si="5" ref="O7:O52">GEOMEAN(D7/N7)</f>
        <v>13</v>
      </c>
    </row>
    <row r="8" spans="1:15" ht="20.25" customHeight="1">
      <c r="A8" s="30">
        <v>4</v>
      </c>
      <c r="B8" s="38" t="s">
        <v>139</v>
      </c>
      <c r="C8" s="194" t="s">
        <v>19</v>
      </c>
      <c r="D8" s="34">
        <f t="shared" si="0"/>
        <v>12</v>
      </c>
      <c r="E8" s="19">
        <f>SUM(SMALL(G8:K8,{1}))</f>
        <v>0</v>
      </c>
      <c r="F8" s="169">
        <f t="shared" si="1"/>
        <v>12</v>
      </c>
      <c r="G8" s="25">
        <v>12</v>
      </c>
      <c r="H8" s="163">
        <v>0</v>
      </c>
      <c r="I8" s="25">
        <v>0</v>
      </c>
      <c r="J8" s="9">
        <v>0</v>
      </c>
      <c r="K8" s="162">
        <v>0</v>
      </c>
      <c r="L8" s="179">
        <f t="shared" si="3"/>
        <v>1</v>
      </c>
      <c r="M8" s="164">
        <f t="shared" si="4"/>
        <v>12</v>
      </c>
      <c r="N8" s="183" t="str">
        <f t="shared" si="2"/>
        <v>1</v>
      </c>
      <c r="O8" s="159">
        <f t="shared" si="5"/>
        <v>12</v>
      </c>
    </row>
    <row r="9" spans="1:15" ht="20.25" customHeight="1">
      <c r="A9" s="30">
        <v>5</v>
      </c>
      <c r="B9" s="38" t="s">
        <v>127</v>
      </c>
      <c r="C9" s="194" t="s">
        <v>13</v>
      </c>
      <c r="D9" s="34">
        <f t="shared" si="0"/>
        <v>11</v>
      </c>
      <c r="E9" s="19">
        <f>SUM(SMALL(G9:K9,{1}))</f>
        <v>0</v>
      </c>
      <c r="F9" s="169">
        <f t="shared" si="1"/>
        <v>11</v>
      </c>
      <c r="G9" s="25">
        <v>11</v>
      </c>
      <c r="H9" s="163">
        <v>0</v>
      </c>
      <c r="I9" s="25">
        <v>0</v>
      </c>
      <c r="J9" s="9">
        <v>0</v>
      </c>
      <c r="K9" s="162">
        <v>0</v>
      </c>
      <c r="L9" s="179">
        <f t="shared" si="3"/>
        <v>1</v>
      </c>
      <c r="M9" s="164">
        <f t="shared" si="4"/>
        <v>11</v>
      </c>
      <c r="N9" s="183" t="str">
        <f t="shared" si="2"/>
        <v>1</v>
      </c>
      <c r="O9" s="159">
        <f t="shared" si="5"/>
        <v>11</v>
      </c>
    </row>
    <row r="10" spans="1:15" ht="20.25" customHeight="1">
      <c r="A10" s="30">
        <v>6</v>
      </c>
      <c r="B10" s="194" t="s">
        <v>138</v>
      </c>
      <c r="C10" s="194" t="s">
        <v>20</v>
      </c>
      <c r="D10" s="34">
        <f t="shared" si="0"/>
        <v>11</v>
      </c>
      <c r="E10" s="19">
        <f>SUM(SMALL(G10:K10,{1}))</f>
        <v>0</v>
      </c>
      <c r="F10" s="169">
        <f t="shared" si="1"/>
        <v>11</v>
      </c>
      <c r="G10" s="25">
        <v>11</v>
      </c>
      <c r="H10" s="163">
        <v>0</v>
      </c>
      <c r="I10" s="25">
        <v>0</v>
      </c>
      <c r="J10" s="9">
        <v>0</v>
      </c>
      <c r="K10" s="162">
        <v>0</v>
      </c>
      <c r="L10" s="179">
        <f t="shared" si="3"/>
        <v>1</v>
      </c>
      <c r="M10" s="164">
        <f t="shared" si="4"/>
        <v>11</v>
      </c>
      <c r="N10" s="183" t="str">
        <f t="shared" si="2"/>
        <v>1</v>
      </c>
      <c r="O10" s="159">
        <f t="shared" si="5"/>
        <v>11</v>
      </c>
    </row>
    <row r="11" spans="1:15" ht="20.25" customHeight="1">
      <c r="A11" s="30">
        <v>7</v>
      </c>
      <c r="B11" s="196" t="s">
        <v>586</v>
      </c>
      <c r="C11" s="197" t="s">
        <v>20</v>
      </c>
      <c r="D11" s="34">
        <f t="shared" si="0"/>
        <v>11</v>
      </c>
      <c r="E11" s="19">
        <f>SUM(SMALL(G11:K11,{1}))</f>
        <v>0</v>
      </c>
      <c r="F11" s="169">
        <f t="shared" si="1"/>
        <v>11</v>
      </c>
      <c r="G11" s="25">
        <v>11</v>
      </c>
      <c r="H11" s="163">
        <v>0</v>
      </c>
      <c r="I11" s="25">
        <v>0</v>
      </c>
      <c r="J11" s="9">
        <v>0</v>
      </c>
      <c r="K11" s="162">
        <v>0</v>
      </c>
      <c r="L11" s="179">
        <f t="shared" si="3"/>
        <v>1</v>
      </c>
      <c r="M11" s="164">
        <f t="shared" si="4"/>
        <v>11</v>
      </c>
      <c r="N11" s="183" t="str">
        <f t="shared" si="2"/>
        <v>1</v>
      </c>
      <c r="O11" s="159">
        <f t="shared" si="5"/>
        <v>11</v>
      </c>
    </row>
    <row r="12" spans="1:15" ht="20.25" customHeight="1">
      <c r="A12" s="30">
        <v>8</v>
      </c>
      <c r="B12" s="194" t="s">
        <v>136</v>
      </c>
      <c r="C12" s="194" t="s">
        <v>16</v>
      </c>
      <c r="D12" s="34">
        <f t="shared" si="0"/>
        <v>11</v>
      </c>
      <c r="E12" s="19">
        <f>SUM(SMALL(G12:K12,{1}))</f>
        <v>0</v>
      </c>
      <c r="F12" s="169">
        <f t="shared" si="1"/>
        <v>11</v>
      </c>
      <c r="G12" s="25">
        <v>11</v>
      </c>
      <c r="H12" s="163">
        <v>0</v>
      </c>
      <c r="I12" s="25">
        <v>0</v>
      </c>
      <c r="J12" s="9">
        <v>0</v>
      </c>
      <c r="K12" s="162">
        <v>0</v>
      </c>
      <c r="L12" s="179">
        <f t="shared" si="3"/>
        <v>1</v>
      </c>
      <c r="M12" s="164">
        <f t="shared" si="4"/>
        <v>11</v>
      </c>
      <c r="N12" s="183" t="str">
        <f t="shared" si="2"/>
        <v>1</v>
      </c>
      <c r="O12" s="159">
        <f t="shared" si="5"/>
        <v>11</v>
      </c>
    </row>
    <row r="13" spans="1:15" ht="20.25" customHeight="1">
      <c r="A13" s="30">
        <v>9</v>
      </c>
      <c r="B13" s="194" t="s">
        <v>131</v>
      </c>
      <c r="C13" s="194" t="s">
        <v>19</v>
      </c>
      <c r="D13" s="34">
        <f t="shared" si="0"/>
        <v>10</v>
      </c>
      <c r="E13" s="19">
        <f>SUM(SMALL(G13:K13,{1}))</f>
        <v>0</v>
      </c>
      <c r="F13" s="169">
        <f t="shared" si="1"/>
        <v>10</v>
      </c>
      <c r="G13" s="25">
        <v>10</v>
      </c>
      <c r="H13" s="163">
        <v>0</v>
      </c>
      <c r="I13" s="25">
        <v>0</v>
      </c>
      <c r="J13" s="9">
        <v>0</v>
      </c>
      <c r="K13" s="162">
        <v>0</v>
      </c>
      <c r="L13" s="179">
        <f t="shared" si="3"/>
        <v>1</v>
      </c>
      <c r="M13" s="164">
        <f t="shared" si="4"/>
        <v>10</v>
      </c>
      <c r="N13" s="183" t="str">
        <f t="shared" si="2"/>
        <v>1</v>
      </c>
      <c r="O13" s="159">
        <f t="shared" si="5"/>
        <v>10</v>
      </c>
    </row>
    <row r="14" spans="1:15" ht="20.25" customHeight="1">
      <c r="A14" s="30">
        <v>10</v>
      </c>
      <c r="B14" s="38" t="s">
        <v>134</v>
      </c>
      <c r="C14" s="194" t="s">
        <v>19</v>
      </c>
      <c r="D14" s="34">
        <f t="shared" si="0"/>
        <v>10</v>
      </c>
      <c r="E14" s="19">
        <f>SUM(SMALL(G14:K14,{1}))</f>
        <v>0</v>
      </c>
      <c r="F14" s="169">
        <f t="shared" si="1"/>
        <v>10</v>
      </c>
      <c r="G14" s="25">
        <v>10</v>
      </c>
      <c r="H14" s="163">
        <v>0</v>
      </c>
      <c r="I14" s="25">
        <v>0</v>
      </c>
      <c r="J14" s="9">
        <v>0</v>
      </c>
      <c r="K14" s="162">
        <v>0</v>
      </c>
      <c r="L14" s="179">
        <f t="shared" si="3"/>
        <v>1</v>
      </c>
      <c r="M14" s="164">
        <f t="shared" si="4"/>
        <v>10</v>
      </c>
      <c r="N14" s="183" t="str">
        <f t="shared" si="2"/>
        <v>1</v>
      </c>
      <c r="O14" s="159">
        <f t="shared" si="5"/>
        <v>10</v>
      </c>
    </row>
    <row r="15" spans="1:15" ht="20.25" customHeight="1">
      <c r="A15" s="30">
        <v>11</v>
      </c>
      <c r="B15" s="196" t="s">
        <v>142</v>
      </c>
      <c r="C15" s="197" t="s">
        <v>19</v>
      </c>
      <c r="D15" s="34">
        <f t="shared" si="0"/>
        <v>10</v>
      </c>
      <c r="E15" s="19">
        <f>SUM(SMALL(G15:K15,{1}))</f>
        <v>0</v>
      </c>
      <c r="F15" s="169">
        <f t="shared" si="1"/>
        <v>10</v>
      </c>
      <c r="G15" s="25">
        <v>10</v>
      </c>
      <c r="H15" s="163">
        <v>0</v>
      </c>
      <c r="I15" s="25">
        <v>0</v>
      </c>
      <c r="J15" s="9">
        <v>0</v>
      </c>
      <c r="K15" s="162">
        <v>0</v>
      </c>
      <c r="L15" s="179">
        <f t="shared" si="3"/>
        <v>1</v>
      </c>
      <c r="M15" s="164">
        <f t="shared" si="4"/>
        <v>10</v>
      </c>
      <c r="N15" s="183" t="str">
        <f t="shared" si="2"/>
        <v>1</v>
      </c>
      <c r="O15" s="159">
        <f t="shared" si="5"/>
        <v>10</v>
      </c>
    </row>
    <row r="16" spans="1:15" ht="20.25" customHeight="1">
      <c r="A16" s="30">
        <v>12</v>
      </c>
      <c r="B16" s="196" t="s">
        <v>587</v>
      </c>
      <c r="C16" s="197" t="s">
        <v>588</v>
      </c>
      <c r="D16" s="34">
        <f t="shared" si="0"/>
        <v>10</v>
      </c>
      <c r="E16" s="19">
        <f>SUM(SMALL(G16:K16,{1}))</f>
        <v>0</v>
      </c>
      <c r="F16" s="169">
        <f t="shared" si="1"/>
        <v>10</v>
      </c>
      <c r="G16" s="25">
        <v>10</v>
      </c>
      <c r="H16" s="163">
        <v>0</v>
      </c>
      <c r="I16" s="25">
        <v>0</v>
      </c>
      <c r="J16" s="9">
        <v>0</v>
      </c>
      <c r="K16" s="162">
        <v>0</v>
      </c>
      <c r="L16" s="179">
        <f t="shared" si="3"/>
        <v>1</v>
      </c>
      <c r="M16" s="164">
        <f t="shared" si="4"/>
        <v>10</v>
      </c>
      <c r="N16" s="183" t="str">
        <f t="shared" si="2"/>
        <v>1</v>
      </c>
      <c r="O16" s="159">
        <f t="shared" si="5"/>
        <v>10</v>
      </c>
    </row>
    <row r="17" spans="1:15" ht="20.25" customHeight="1">
      <c r="A17" s="30">
        <v>13</v>
      </c>
      <c r="B17" s="196" t="s">
        <v>589</v>
      </c>
      <c r="C17" s="197" t="s">
        <v>19</v>
      </c>
      <c r="D17" s="34">
        <f t="shared" si="0"/>
        <v>10</v>
      </c>
      <c r="E17" s="19">
        <f>SUM(SMALL(G17:K17,{1}))</f>
        <v>0</v>
      </c>
      <c r="F17" s="169">
        <f t="shared" si="1"/>
        <v>10</v>
      </c>
      <c r="G17" s="25">
        <v>10</v>
      </c>
      <c r="H17" s="163">
        <v>0</v>
      </c>
      <c r="I17" s="25">
        <v>0</v>
      </c>
      <c r="J17" s="9">
        <v>0</v>
      </c>
      <c r="K17" s="162">
        <v>0</v>
      </c>
      <c r="L17" s="179">
        <f t="shared" si="3"/>
        <v>1</v>
      </c>
      <c r="M17" s="164">
        <f t="shared" si="4"/>
        <v>10</v>
      </c>
      <c r="N17" s="183" t="str">
        <f t="shared" si="2"/>
        <v>1</v>
      </c>
      <c r="O17" s="159">
        <f t="shared" si="5"/>
        <v>10</v>
      </c>
    </row>
    <row r="18" spans="1:15" ht="20.25" customHeight="1">
      <c r="A18" s="30">
        <v>14</v>
      </c>
      <c r="B18" s="196" t="s">
        <v>524</v>
      </c>
      <c r="C18" s="197" t="s">
        <v>11</v>
      </c>
      <c r="D18" s="34">
        <f t="shared" si="0"/>
        <v>10</v>
      </c>
      <c r="E18" s="19">
        <f>SUM(SMALL(G18:K18,{1}))</f>
        <v>0</v>
      </c>
      <c r="F18" s="169">
        <f t="shared" si="1"/>
        <v>10</v>
      </c>
      <c r="G18" s="25">
        <v>10</v>
      </c>
      <c r="H18" s="163">
        <v>0</v>
      </c>
      <c r="I18" s="25">
        <v>0</v>
      </c>
      <c r="J18" s="9">
        <v>0</v>
      </c>
      <c r="K18" s="162">
        <v>0</v>
      </c>
      <c r="L18" s="179">
        <f t="shared" si="3"/>
        <v>1</v>
      </c>
      <c r="M18" s="164">
        <f t="shared" si="4"/>
        <v>10</v>
      </c>
      <c r="N18" s="183" t="str">
        <f t="shared" si="2"/>
        <v>1</v>
      </c>
      <c r="O18" s="159">
        <f t="shared" si="5"/>
        <v>10</v>
      </c>
    </row>
    <row r="19" spans="1:15" ht="20.25" customHeight="1">
      <c r="A19" s="30">
        <v>15</v>
      </c>
      <c r="B19" s="55" t="s">
        <v>125</v>
      </c>
      <c r="C19" s="55" t="s">
        <v>19</v>
      </c>
      <c r="D19" s="34">
        <f t="shared" si="0"/>
        <v>9</v>
      </c>
      <c r="E19" s="19">
        <f>SUM(SMALL(G19:K19,{1}))</f>
        <v>0</v>
      </c>
      <c r="F19" s="169">
        <f t="shared" si="1"/>
        <v>9</v>
      </c>
      <c r="G19" s="25">
        <v>9</v>
      </c>
      <c r="H19" s="163">
        <v>0</v>
      </c>
      <c r="I19" s="25">
        <v>0</v>
      </c>
      <c r="J19" s="9">
        <v>0</v>
      </c>
      <c r="K19" s="162">
        <v>0</v>
      </c>
      <c r="L19" s="179">
        <f t="shared" si="3"/>
        <v>1</v>
      </c>
      <c r="M19" s="164">
        <f t="shared" si="4"/>
        <v>9</v>
      </c>
      <c r="N19" s="183" t="str">
        <f t="shared" si="2"/>
        <v>1</v>
      </c>
      <c r="O19" s="159">
        <f t="shared" si="5"/>
        <v>9</v>
      </c>
    </row>
    <row r="20" spans="1:15" ht="20.25" customHeight="1">
      <c r="A20" s="30">
        <v>16</v>
      </c>
      <c r="B20" s="194" t="s">
        <v>126</v>
      </c>
      <c r="C20" s="194" t="s">
        <v>19</v>
      </c>
      <c r="D20" s="34">
        <f t="shared" si="0"/>
        <v>9</v>
      </c>
      <c r="E20" s="19">
        <f>SUM(SMALL(G20:K20,{1}))</f>
        <v>0</v>
      </c>
      <c r="F20" s="169">
        <f t="shared" si="1"/>
        <v>9</v>
      </c>
      <c r="G20" s="25">
        <v>9</v>
      </c>
      <c r="H20" s="163">
        <v>0</v>
      </c>
      <c r="I20" s="25">
        <v>0</v>
      </c>
      <c r="J20" s="9">
        <v>0</v>
      </c>
      <c r="K20" s="162">
        <v>0</v>
      </c>
      <c r="L20" s="179">
        <f t="shared" si="3"/>
        <v>1</v>
      </c>
      <c r="M20" s="164">
        <f t="shared" si="4"/>
        <v>9</v>
      </c>
      <c r="N20" s="183" t="str">
        <f t="shared" si="2"/>
        <v>1</v>
      </c>
      <c r="O20" s="159">
        <f t="shared" si="5"/>
        <v>9</v>
      </c>
    </row>
    <row r="21" spans="1:15" ht="20.25" customHeight="1">
      <c r="A21" s="30">
        <v>17</v>
      </c>
      <c r="B21" s="194" t="s">
        <v>123</v>
      </c>
      <c r="C21" s="194" t="s">
        <v>13</v>
      </c>
      <c r="D21" s="34">
        <f t="shared" si="0"/>
        <v>8</v>
      </c>
      <c r="E21" s="19">
        <f>SUM(SMALL(G21:K21,{1}))</f>
        <v>0</v>
      </c>
      <c r="F21" s="169">
        <f t="shared" si="1"/>
        <v>8</v>
      </c>
      <c r="G21" s="25">
        <v>8</v>
      </c>
      <c r="H21" s="163">
        <v>0</v>
      </c>
      <c r="I21" s="25">
        <v>0</v>
      </c>
      <c r="J21" s="9">
        <v>0</v>
      </c>
      <c r="K21" s="162">
        <v>0</v>
      </c>
      <c r="L21" s="179">
        <f t="shared" si="3"/>
        <v>1</v>
      </c>
      <c r="M21" s="164">
        <f t="shared" si="4"/>
        <v>8</v>
      </c>
      <c r="N21" s="183" t="str">
        <f t="shared" si="2"/>
        <v>1</v>
      </c>
      <c r="O21" s="159">
        <f t="shared" si="5"/>
        <v>8</v>
      </c>
    </row>
    <row r="22" spans="1:16" ht="20.25" customHeight="1">
      <c r="A22" s="30">
        <v>18</v>
      </c>
      <c r="B22" s="194" t="s">
        <v>133</v>
      </c>
      <c r="C22" s="194" t="s">
        <v>20</v>
      </c>
      <c r="D22" s="34">
        <f t="shared" si="0"/>
        <v>8</v>
      </c>
      <c r="E22" s="19">
        <f>SUM(SMALL(G22:K22,{1}))</f>
        <v>0</v>
      </c>
      <c r="F22" s="169">
        <f t="shared" si="1"/>
        <v>8</v>
      </c>
      <c r="G22" s="25">
        <v>8</v>
      </c>
      <c r="H22" s="163">
        <v>0</v>
      </c>
      <c r="I22" s="25">
        <v>0</v>
      </c>
      <c r="J22" s="9">
        <v>0</v>
      </c>
      <c r="K22" s="162">
        <v>0</v>
      </c>
      <c r="L22" s="179">
        <f t="shared" si="3"/>
        <v>1</v>
      </c>
      <c r="M22" s="164">
        <f t="shared" si="4"/>
        <v>8</v>
      </c>
      <c r="N22" s="183" t="str">
        <f t="shared" si="2"/>
        <v>1</v>
      </c>
      <c r="O22" s="159">
        <f t="shared" si="5"/>
        <v>8</v>
      </c>
      <c r="P22" s="8"/>
    </row>
    <row r="23" spans="1:16" ht="20.25" customHeight="1">
      <c r="A23" s="30">
        <v>19</v>
      </c>
      <c r="B23" s="196" t="s">
        <v>590</v>
      </c>
      <c r="C23" s="197" t="s">
        <v>588</v>
      </c>
      <c r="D23" s="34">
        <f t="shared" si="0"/>
        <v>6</v>
      </c>
      <c r="E23" s="19">
        <f>SUM(SMALL(G23:K23,{1}))</f>
        <v>0</v>
      </c>
      <c r="F23" s="169">
        <f t="shared" si="1"/>
        <v>6</v>
      </c>
      <c r="G23" s="25">
        <v>6</v>
      </c>
      <c r="H23" s="163">
        <v>0</v>
      </c>
      <c r="I23" s="25">
        <v>0</v>
      </c>
      <c r="J23" s="9">
        <v>0</v>
      </c>
      <c r="K23" s="162">
        <v>0</v>
      </c>
      <c r="L23" s="179">
        <f t="shared" si="3"/>
        <v>1</v>
      </c>
      <c r="M23" s="164">
        <f t="shared" si="4"/>
        <v>6</v>
      </c>
      <c r="N23" s="183" t="str">
        <f t="shared" si="2"/>
        <v>1</v>
      </c>
      <c r="O23" s="159">
        <f t="shared" si="5"/>
        <v>6</v>
      </c>
      <c r="P23" s="8"/>
    </row>
    <row r="24" spans="1:16" ht="20.25" customHeight="1">
      <c r="A24" s="30">
        <v>20</v>
      </c>
      <c r="B24" s="196" t="s">
        <v>147</v>
      </c>
      <c r="C24" s="197" t="s">
        <v>19</v>
      </c>
      <c r="D24" s="34">
        <f t="shared" si="0"/>
        <v>5</v>
      </c>
      <c r="E24" s="19">
        <f>SUM(SMALL(G24:K24,{1}))</f>
        <v>0</v>
      </c>
      <c r="F24" s="169">
        <f t="shared" si="1"/>
        <v>5</v>
      </c>
      <c r="G24" s="25">
        <v>5</v>
      </c>
      <c r="H24" s="163">
        <v>0</v>
      </c>
      <c r="I24" s="25">
        <v>0</v>
      </c>
      <c r="J24" s="9">
        <v>0</v>
      </c>
      <c r="K24" s="162">
        <v>0</v>
      </c>
      <c r="L24" s="179">
        <f t="shared" si="3"/>
        <v>1</v>
      </c>
      <c r="M24" s="164">
        <f t="shared" si="4"/>
        <v>5</v>
      </c>
      <c r="N24" s="183" t="str">
        <f t="shared" si="2"/>
        <v>1</v>
      </c>
      <c r="O24" s="159">
        <f t="shared" si="5"/>
        <v>5</v>
      </c>
      <c r="P24" s="8"/>
    </row>
    <row r="25" spans="1:16" ht="20.25" customHeight="1">
      <c r="A25" s="30">
        <v>21</v>
      </c>
      <c r="B25" s="196" t="s">
        <v>591</v>
      </c>
      <c r="C25" s="197" t="s">
        <v>19</v>
      </c>
      <c r="D25" s="34">
        <f t="shared" si="0"/>
        <v>5</v>
      </c>
      <c r="E25" s="19">
        <f>SUM(SMALL(G25:K25,{1}))</f>
        <v>0</v>
      </c>
      <c r="F25" s="169">
        <f t="shared" si="1"/>
        <v>5</v>
      </c>
      <c r="G25" s="25">
        <v>5</v>
      </c>
      <c r="H25" s="163">
        <v>0</v>
      </c>
      <c r="I25" s="25">
        <v>0</v>
      </c>
      <c r="J25" s="9">
        <v>0</v>
      </c>
      <c r="K25" s="162">
        <v>0</v>
      </c>
      <c r="L25" s="179">
        <f t="shared" si="3"/>
        <v>1</v>
      </c>
      <c r="M25" s="164">
        <f t="shared" si="4"/>
        <v>5</v>
      </c>
      <c r="N25" s="183" t="str">
        <f t="shared" si="2"/>
        <v>1</v>
      </c>
      <c r="O25" s="159">
        <f t="shared" si="5"/>
        <v>5</v>
      </c>
      <c r="P25" s="8"/>
    </row>
    <row r="26" spans="1:15" ht="20.25" customHeight="1">
      <c r="A26" s="30">
        <v>22</v>
      </c>
      <c r="B26" s="38" t="s">
        <v>135</v>
      </c>
      <c r="C26" s="194" t="s">
        <v>11</v>
      </c>
      <c r="D26" s="34">
        <f t="shared" si="0"/>
        <v>4</v>
      </c>
      <c r="E26" s="19">
        <f>SUM(SMALL(G26:K26,{1}))</f>
        <v>0</v>
      </c>
      <c r="F26" s="169">
        <f t="shared" si="1"/>
        <v>4</v>
      </c>
      <c r="G26" s="25">
        <v>4</v>
      </c>
      <c r="H26" s="163">
        <v>0</v>
      </c>
      <c r="I26" s="25">
        <v>0</v>
      </c>
      <c r="J26" s="9">
        <v>0</v>
      </c>
      <c r="K26" s="162">
        <v>0</v>
      </c>
      <c r="L26" s="179">
        <f t="shared" si="3"/>
        <v>1</v>
      </c>
      <c r="M26" s="164">
        <f t="shared" si="4"/>
        <v>4</v>
      </c>
      <c r="N26" s="183" t="str">
        <f t="shared" si="2"/>
        <v>1</v>
      </c>
      <c r="O26" s="159">
        <f t="shared" si="5"/>
        <v>4</v>
      </c>
    </row>
    <row r="27" spans="1:15" ht="20.25" customHeight="1">
      <c r="A27" s="30">
        <v>23</v>
      </c>
      <c r="B27" s="196" t="s">
        <v>146</v>
      </c>
      <c r="C27" s="197" t="s">
        <v>19</v>
      </c>
      <c r="D27" s="34">
        <f t="shared" si="0"/>
        <v>4</v>
      </c>
      <c r="E27" s="19">
        <f>SUM(SMALL(G27:K27,{1}))</f>
        <v>0</v>
      </c>
      <c r="F27" s="169">
        <f t="shared" si="1"/>
        <v>4</v>
      </c>
      <c r="G27" s="25">
        <v>4</v>
      </c>
      <c r="H27" s="163">
        <v>0</v>
      </c>
      <c r="I27" s="25">
        <v>0</v>
      </c>
      <c r="J27" s="9">
        <v>0</v>
      </c>
      <c r="K27" s="162">
        <v>0</v>
      </c>
      <c r="L27" s="179">
        <f t="shared" si="3"/>
        <v>1</v>
      </c>
      <c r="M27" s="164">
        <f t="shared" si="4"/>
        <v>4</v>
      </c>
      <c r="N27" s="183" t="str">
        <f t="shared" si="2"/>
        <v>1</v>
      </c>
      <c r="O27" s="159">
        <f t="shared" si="5"/>
        <v>4</v>
      </c>
    </row>
    <row r="28" spans="1:15" ht="20.25" customHeight="1">
      <c r="A28" s="30">
        <v>24</v>
      </c>
      <c r="B28" s="194" t="s">
        <v>122</v>
      </c>
      <c r="C28" s="194" t="s">
        <v>11</v>
      </c>
      <c r="D28" s="34">
        <f t="shared" si="0"/>
        <v>3</v>
      </c>
      <c r="E28" s="19">
        <f>SUM(SMALL(G28:K28,{1}))</f>
        <v>0</v>
      </c>
      <c r="F28" s="169">
        <f t="shared" si="1"/>
        <v>3</v>
      </c>
      <c r="G28" s="25">
        <v>3</v>
      </c>
      <c r="H28" s="163">
        <v>0</v>
      </c>
      <c r="I28" s="25">
        <v>0</v>
      </c>
      <c r="J28" s="9">
        <v>0</v>
      </c>
      <c r="K28" s="162">
        <v>0</v>
      </c>
      <c r="L28" s="179">
        <f t="shared" si="3"/>
        <v>1</v>
      </c>
      <c r="M28" s="164">
        <f t="shared" si="4"/>
        <v>3</v>
      </c>
      <c r="N28" s="183" t="str">
        <f t="shared" si="2"/>
        <v>1</v>
      </c>
      <c r="O28" s="159">
        <f t="shared" si="5"/>
        <v>3</v>
      </c>
    </row>
    <row r="29" spans="1:15" ht="20.25" customHeight="1">
      <c r="A29" s="30">
        <v>25</v>
      </c>
      <c r="B29" s="38" t="s">
        <v>137</v>
      </c>
      <c r="C29" s="194" t="s">
        <v>19</v>
      </c>
      <c r="D29" s="34">
        <f t="shared" si="0"/>
        <v>1</v>
      </c>
      <c r="E29" s="19">
        <f>SUM(SMALL(G29:K29,{1}))</f>
        <v>0</v>
      </c>
      <c r="F29" s="169">
        <f t="shared" si="1"/>
        <v>1</v>
      </c>
      <c r="G29" s="25">
        <v>1</v>
      </c>
      <c r="H29" s="163">
        <v>0</v>
      </c>
      <c r="I29" s="25">
        <v>0</v>
      </c>
      <c r="J29" s="9">
        <v>0</v>
      </c>
      <c r="K29" s="162">
        <v>0</v>
      </c>
      <c r="L29" s="179">
        <f t="shared" si="3"/>
        <v>1</v>
      </c>
      <c r="M29" s="164">
        <f t="shared" si="4"/>
        <v>1</v>
      </c>
      <c r="N29" s="183" t="str">
        <f t="shared" si="2"/>
        <v>1</v>
      </c>
      <c r="O29" s="159">
        <f t="shared" si="5"/>
        <v>1</v>
      </c>
    </row>
    <row r="30" spans="1:15" ht="20.25" customHeight="1">
      <c r="A30" s="30">
        <v>26</v>
      </c>
      <c r="B30" s="194" t="s">
        <v>124</v>
      </c>
      <c r="C30" s="194" t="s">
        <v>17</v>
      </c>
      <c r="D30" s="34">
        <f t="shared" si="0"/>
        <v>0</v>
      </c>
      <c r="E30" s="19">
        <f>SUM(SMALL(G30:K30,{1}))</f>
        <v>0</v>
      </c>
      <c r="F30" s="169">
        <f t="shared" si="1"/>
        <v>0</v>
      </c>
      <c r="G30" s="25">
        <v>0</v>
      </c>
      <c r="H30" s="163">
        <v>0</v>
      </c>
      <c r="I30" s="25">
        <v>0</v>
      </c>
      <c r="J30" s="9">
        <v>0</v>
      </c>
      <c r="K30" s="162">
        <v>0</v>
      </c>
      <c r="L30" s="179">
        <f t="shared" si="3"/>
        <v>0</v>
      </c>
      <c r="M30" s="164" t="e">
        <f t="shared" si="4"/>
        <v>#DIV/0!</v>
      </c>
      <c r="N30" s="183" t="str">
        <f t="shared" si="2"/>
        <v>0</v>
      </c>
      <c r="O30" s="159" t="e">
        <f t="shared" si="5"/>
        <v>#DIV/0!</v>
      </c>
    </row>
    <row r="31" spans="1:15" ht="20.25" customHeight="1">
      <c r="A31" s="30">
        <v>27</v>
      </c>
      <c r="B31" s="194" t="s">
        <v>128</v>
      </c>
      <c r="C31" s="194" t="s">
        <v>20</v>
      </c>
      <c r="D31" s="34">
        <f t="shared" si="0"/>
        <v>0</v>
      </c>
      <c r="E31" s="19">
        <f>SUM(SMALL(G31:K31,{1}))</f>
        <v>0</v>
      </c>
      <c r="F31" s="169">
        <f t="shared" si="1"/>
        <v>0</v>
      </c>
      <c r="G31" s="25">
        <v>0</v>
      </c>
      <c r="H31" s="163">
        <v>0</v>
      </c>
      <c r="I31" s="25">
        <v>0</v>
      </c>
      <c r="J31" s="9">
        <v>0</v>
      </c>
      <c r="K31" s="162">
        <v>0</v>
      </c>
      <c r="L31" s="179">
        <f t="shared" si="3"/>
        <v>0</v>
      </c>
      <c r="M31" s="164" t="e">
        <f t="shared" si="4"/>
        <v>#DIV/0!</v>
      </c>
      <c r="N31" s="183" t="str">
        <f t="shared" si="2"/>
        <v>0</v>
      </c>
      <c r="O31" s="159" t="e">
        <f t="shared" si="5"/>
        <v>#DIV/0!</v>
      </c>
    </row>
    <row r="32" spans="1:15" ht="20.25" customHeight="1">
      <c r="A32" s="30">
        <v>28</v>
      </c>
      <c r="B32" s="194" t="s">
        <v>132</v>
      </c>
      <c r="C32" s="194" t="s">
        <v>14</v>
      </c>
      <c r="D32" s="34">
        <f t="shared" si="0"/>
        <v>0</v>
      </c>
      <c r="E32" s="19">
        <f>SUM(SMALL(G32:K32,{1}))</f>
        <v>0</v>
      </c>
      <c r="F32" s="169">
        <f t="shared" si="1"/>
        <v>0</v>
      </c>
      <c r="G32" s="25">
        <v>0</v>
      </c>
      <c r="H32" s="163">
        <v>0</v>
      </c>
      <c r="I32" s="25">
        <v>0</v>
      </c>
      <c r="J32" s="9">
        <v>0</v>
      </c>
      <c r="K32" s="162">
        <v>0</v>
      </c>
      <c r="L32" s="179">
        <f t="shared" si="3"/>
        <v>0</v>
      </c>
      <c r="M32" s="164" t="e">
        <f t="shared" si="4"/>
        <v>#DIV/0!</v>
      </c>
      <c r="N32" s="183" t="str">
        <f t="shared" si="2"/>
        <v>0</v>
      </c>
      <c r="O32" s="159" t="e">
        <f t="shared" si="5"/>
        <v>#DIV/0!</v>
      </c>
    </row>
    <row r="33" spans="1:15" ht="20.25" customHeight="1">
      <c r="A33" s="30">
        <v>29</v>
      </c>
      <c r="B33" s="194" t="s">
        <v>140</v>
      </c>
      <c r="C33" s="194" t="s">
        <v>21</v>
      </c>
      <c r="D33" s="34">
        <f t="shared" si="0"/>
        <v>0</v>
      </c>
      <c r="E33" s="19">
        <f>SUM(SMALL(G33:K33,{1}))</f>
        <v>0</v>
      </c>
      <c r="F33" s="169">
        <f t="shared" si="1"/>
        <v>0</v>
      </c>
      <c r="G33" s="25">
        <v>0</v>
      </c>
      <c r="H33" s="163">
        <v>0</v>
      </c>
      <c r="I33" s="25">
        <v>0</v>
      </c>
      <c r="J33" s="9">
        <v>0</v>
      </c>
      <c r="K33" s="162">
        <v>0</v>
      </c>
      <c r="L33" s="179">
        <f t="shared" si="3"/>
        <v>0</v>
      </c>
      <c r="M33" s="164" t="e">
        <f t="shared" si="4"/>
        <v>#DIV/0!</v>
      </c>
      <c r="N33" s="183" t="str">
        <f t="shared" si="2"/>
        <v>0</v>
      </c>
      <c r="O33" s="159" t="e">
        <f t="shared" si="5"/>
        <v>#DIV/0!</v>
      </c>
    </row>
    <row r="34" spans="1:15" ht="20.25" customHeight="1">
      <c r="A34" s="30">
        <v>30</v>
      </c>
      <c r="B34" s="196" t="s">
        <v>143</v>
      </c>
      <c r="C34" s="197" t="s">
        <v>13</v>
      </c>
      <c r="D34" s="34">
        <f t="shared" si="0"/>
        <v>0</v>
      </c>
      <c r="E34" s="19">
        <f>SUM(SMALL(G34:K34,{1}))</f>
        <v>0</v>
      </c>
      <c r="F34" s="169">
        <f t="shared" si="1"/>
        <v>0</v>
      </c>
      <c r="G34" s="25">
        <v>0</v>
      </c>
      <c r="H34" s="163">
        <v>0</v>
      </c>
      <c r="I34" s="25">
        <v>0</v>
      </c>
      <c r="J34" s="9">
        <v>0</v>
      </c>
      <c r="K34" s="162">
        <v>0</v>
      </c>
      <c r="L34" s="179">
        <f t="shared" si="3"/>
        <v>0</v>
      </c>
      <c r="M34" s="164" t="e">
        <f t="shared" si="4"/>
        <v>#DIV/0!</v>
      </c>
      <c r="N34" s="183" t="str">
        <f t="shared" si="2"/>
        <v>0</v>
      </c>
      <c r="O34" s="159" t="e">
        <f t="shared" si="5"/>
        <v>#DIV/0!</v>
      </c>
    </row>
    <row r="35" spans="1:15" ht="20.25" customHeight="1">
      <c r="A35" s="30">
        <v>31</v>
      </c>
      <c r="B35" s="196" t="s">
        <v>144</v>
      </c>
      <c r="C35" s="197" t="s">
        <v>13</v>
      </c>
      <c r="D35" s="34">
        <f t="shared" si="0"/>
        <v>0</v>
      </c>
      <c r="E35" s="19">
        <f>SUM(SMALL(G35:K35,{1}))</f>
        <v>0</v>
      </c>
      <c r="F35" s="169">
        <f t="shared" si="1"/>
        <v>0</v>
      </c>
      <c r="G35" s="25">
        <v>0</v>
      </c>
      <c r="H35" s="163">
        <v>0</v>
      </c>
      <c r="I35" s="25">
        <v>0</v>
      </c>
      <c r="J35" s="9">
        <v>0</v>
      </c>
      <c r="K35" s="162">
        <v>0</v>
      </c>
      <c r="L35" s="179">
        <f t="shared" si="3"/>
        <v>0</v>
      </c>
      <c r="M35" s="164" t="e">
        <f t="shared" si="4"/>
        <v>#DIV/0!</v>
      </c>
      <c r="N35" s="183" t="str">
        <f t="shared" si="2"/>
        <v>0</v>
      </c>
      <c r="O35" s="159" t="e">
        <f t="shared" si="5"/>
        <v>#DIV/0!</v>
      </c>
    </row>
    <row r="36" spans="1:15" ht="20.25" customHeight="1">
      <c r="A36" s="30">
        <v>32</v>
      </c>
      <c r="B36" s="196" t="s">
        <v>145</v>
      </c>
      <c r="C36" s="197" t="s">
        <v>11</v>
      </c>
      <c r="D36" s="34">
        <f t="shared" si="0"/>
        <v>0</v>
      </c>
      <c r="E36" s="19">
        <f>SUM(SMALL(G36:K36,{1}))</f>
        <v>0</v>
      </c>
      <c r="F36" s="169">
        <f t="shared" si="1"/>
        <v>0</v>
      </c>
      <c r="G36" s="25">
        <v>0</v>
      </c>
      <c r="H36" s="163">
        <v>0</v>
      </c>
      <c r="I36" s="25">
        <v>0</v>
      </c>
      <c r="J36" s="9">
        <v>0</v>
      </c>
      <c r="K36" s="162">
        <v>0</v>
      </c>
      <c r="L36" s="179">
        <f t="shared" si="3"/>
        <v>0</v>
      </c>
      <c r="M36" s="164" t="e">
        <f t="shared" si="4"/>
        <v>#DIV/0!</v>
      </c>
      <c r="N36" s="183" t="str">
        <f t="shared" si="2"/>
        <v>0</v>
      </c>
      <c r="O36" s="159" t="e">
        <f t="shared" si="5"/>
        <v>#DIV/0!</v>
      </c>
    </row>
    <row r="37" spans="1:15" ht="20.25" customHeight="1">
      <c r="A37" s="30">
        <v>33</v>
      </c>
      <c r="B37" s="57"/>
      <c r="C37" s="56"/>
      <c r="D37" s="34">
        <f aca="true" t="shared" si="6" ref="D37:D52">SUM(F37-E37)</f>
        <v>0</v>
      </c>
      <c r="E37" s="19">
        <f>SUM(SMALL(G37:K37,{1}))</f>
        <v>0</v>
      </c>
      <c r="F37" s="169">
        <f aca="true" t="shared" si="7" ref="F37:F52">SUM(G37:K37)</f>
        <v>0</v>
      </c>
      <c r="G37" s="25">
        <v>0</v>
      </c>
      <c r="H37" s="163">
        <v>0</v>
      </c>
      <c r="I37" s="25">
        <v>0</v>
      </c>
      <c r="J37" s="9">
        <v>0</v>
      </c>
      <c r="K37" s="162">
        <v>0</v>
      </c>
      <c r="L37" s="179">
        <f t="shared" si="3"/>
        <v>0</v>
      </c>
      <c r="M37" s="164" t="e">
        <f t="shared" si="4"/>
        <v>#DIV/0!</v>
      </c>
      <c r="N37" s="183" t="str">
        <f t="shared" si="2"/>
        <v>0</v>
      </c>
      <c r="O37" s="159" t="e">
        <f t="shared" si="5"/>
        <v>#DIV/0!</v>
      </c>
    </row>
    <row r="38" spans="1:15" ht="20.25" customHeight="1">
      <c r="A38" s="30">
        <v>34</v>
      </c>
      <c r="B38" s="57"/>
      <c r="C38" s="56"/>
      <c r="D38" s="34">
        <f t="shared" si="6"/>
        <v>0</v>
      </c>
      <c r="E38" s="19">
        <f>SUM(SMALL(G38:K38,{1}))</f>
        <v>0</v>
      </c>
      <c r="F38" s="169">
        <f t="shared" si="7"/>
        <v>0</v>
      </c>
      <c r="G38" s="25">
        <v>0</v>
      </c>
      <c r="H38" s="163">
        <v>0</v>
      </c>
      <c r="I38" s="25">
        <v>0</v>
      </c>
      <c r="J38" s="9">
        <v>0</v>
      </c>
      <c r="K38" s="162">
        <v>0</v>
      </c>
      <c r="L38" s="179">
        <f t="shared" si="3"/>
        <v>0</v>
      </c>
      <c r="M38" s="164" t="e">
        <f t="shared" si="4"/>
        <v>#DIV/0!</v>
      </c>
      <c r="N38" s="183" t="str">
        <f t="shared" si="2"/>
        <v>0</v>
      </c>
      <c r="O38" s="159" t="e">
        <f t="shared" si="5"/>
        <v>#DIV/0!</v>
      </c>
    </row>
    <row r="39" spans="1:15" ht="20.25" customHeight="1">
      <c r="A39" s="30">
        <v>35</v>
      </c>
      <c r="B39" s="57"/>
      <c r="C39" s="56"/>
      <c r="D39" s="34">
        <f t="shared" si="6"/>
        <v>0</v>
      </c>
      <c r="E39" s="19">
        <f>SUM(SMALL(G39:K39,{1}))</f>
        <v>0</v>
      </c>
      <c r="F39" s="169">
        <f t="shared" si="7"/>
        <v>0</v>
      </c>
      <c r="G39" s="25">
        <v>0</v>
      </c>
      <c r="H39" s="163">
        <v>0</v>
      </c>
      <c r="I39" s="25">
        <v>0</v>
      </c>
      <c r="J39" s="9">
        <v>0</v>
      </c>
      <c r="K39" s="162">
        <v>0</v>
      </c>
      <c r="L39" s="179">
        <f t="shared" si="3"/>
        <v>0</v>
      </c>
      <c r="M39" s="164" t="e">
        <f t="shared" si="4"/>
        <v>#DIV/0!</v>
      </c>
      <c r="N39" s="183" t="str">
        <f t="shared" si="2"/>
        <v>0</v>
      </c>
      <c r="O39" s="159" t="e">
        <f t="shared" si="5"/>
        <v>#DIV/0!</v>
      </c>
    </row>
    <row r="40" spans="1:15" ht="20.25" customHeight="1">
      <c r="A40" s="30">
        <v>36</v>
      </c>
      <c r="B40" s="57"/>
      <c r="C40" s="56"/>
      <c r="D40" s="34">
        <f t="shared" si="6"/>
        <v>0</v>
      </c>
      <c r="E40" s="19">
        <f>SUM(SMALL(G40:K40,{1}))</f>
        <v>0</v>
      </c>
      <c r="F40" s="169">
        <f t="shared" si="7"/>
        <v>0</v>
      </c>
      <c r="G40" s="25">
        <v>0</v>
      </c>
      <c r="H40" s="163">
        <v>0</v>
      </c>
      <c r="I40" s="25">
        <v>0</v>
      </c>
      <c r="J40" s="9">
        <v>0</v>
      </c>
      <c r="K40" s="162">
        <v>0</v>
      </c>
      <c r="L40" s="179">
        <f t="shared" si="3"/>
        <v>0</v>
      </c>
      <c r="M40" s="164" t="e">
        <f t="shared" si="4"/>
        <v>#DIV/0!</v>
      </c>
      <c r="N40" s="183" t="str">
        <f t="shared" si="2"/>
        <v>0</v>
      </c>
      <c r="O40" s="159" t="e">
        <f t="shared" si="5"/>
        <v>#DIV/0!</v>
      </c>
    </row>
    <row r="41" spans="1:15" ht="20.25" customHeight="1">
      <c r="A41" s="30">
        <v>37</v>
      </c>
      <c r="B41" s="57"/>
      <c r="C41" s="56"/>
      <c r="D41" s="34">
        <f t="shared" si="6"/>
        <v>0</v>
      </c>
      <c r="E41" s="19">
        <f>SUM(SMALL(G41:K41,{1}))</f>
        <v>0</v>
      </c>
      <c r="F41" s="169">
        <f t="shared" si="7"/>
        <v>0</v>
      </c>
      <c r="G41" s="25">
        <v>0</v>
      </c>
      <c r="H41" s="163">
        <v>0</v>
      </c>
      <c r="I41" s="25">
        <v>0</v>
      </c>
      <c r="J41" s="9">
        <v>0</v>
      </c>
      <c r="K41" s="162">
        <v>0</v>
      </c>
      <c r="L41" s="179">
        <f t="shared" si="3"/>
        <v>0</v>
      </c>
      <c r="M41" s="164" t="e">
        <f t="shared" si="4"/>
        <v>#DIV/0!</v>
      </c>
      <c r="N41" s="183" t="str">
        <f t="shared" si="2"/>
        <v>0</v>
      </c>
      <c r="O41" s="159" t="e">
        <f t="shared" si="5"/>
        <v>#DIV/0!</v>
      </c>
    </row>
    <row r="42" spans="1:15" ht="20.25" customHeight="1">
      <c r="A42" s="30">
        <v>38</v>
      </c>
      <c r="B42" s="57"/>
      <c r="C42" s="56"/>
      <c r="D42" s="34">
        <f t="shared" si="6"/>
        <v>0</v>
      </c>
      <c r="E42" s="19">
        <f>SUM(SMALL(G42:K42,{1}))</f>
        <v>0</v>
      </c>
      <c r="F42" s="169">
        <f t="shared" si="7"/>
        <v>0</v>
      </c>
      <c r="G42" s="25">
        <v>0</v>
      </c>
      <c r="H42" s="163">
        <v>0</v>
      </c>
      <c r="I42" s="25">
        <v>0</v>
      </c>
      <c r="J42" s="9">
        <v>0</v>
      </c>
      <c r="K42" s="162">
        <v>0</v>
      </c>
      <c r="L42" s="179">
        <f t="shared" si="3"/>
        <v>0</v>
      </c>
      <c r="M42" s="164" t="e">
        <f t="shared" si="4"/>
        <v>#DIV/0!</v>
      </c>
      <c r="N42" s="183" t="str">
        <f t="shared" si="2"/>
        <v>0</v>
      </c>
      <c r="O42" s="159" t="e">
        <f t="shared" si="5"/>
        <v>#DIV/0!</v>
      </c>
    </row>
    <row r="43" spans="1:15" ht="20.25" customHeight="1">
      <c r="A43" s="30">
        <v>39</v>
      </c>
      <c r="B43" s="57"/>
      <c r="C43" s="56"/>
      <c r="D43" s="34">
        <f t="shared" si="6"/>
        <v>0</v>
      </c>
      <c r="E43" s="19">
        <f>SUM(SMALL(G43:K43,{1}))</f>
        <v>0</v>
      </c>
      <c r="F43" s="169">
        <f t="shared" si="7"/>
        <v>0</v>
      </c>
      <c r="G43" s="25">
        <v>0</v>
      </c>
      <c r="H43" s="163">
        <v>0</v>
      </c>
      <c r="I43" s="25">
        <v>0</v>
      </c>
      <c r="J43" s="9">
        <v>0</v>
      </c>
      <c r="K43" s="162">
        <v>0</v>
      </c>
      <c r="L43" s="179">
        <f t="shared" si="3"/>
        <v>0</v>
      </c>
      <c r="M43" s="164" t="e">
        <f t="shared" si="4"/>
        <v>#DIV/0!</v>
      </c>
      <c r="N43" s="183" t="str">
        <f t="shared" si="2"/>
        <v>0</v>
      </c>
      <c r="O43" s="159" t="e">
        <f t="shared" si="5"/>
        <v>#DIV/0!</v>
      </c>
    </row>
    <row r="44" spans="1:15" ht="20.25" customHeight="1">
      <c r="A44" s="30">
        <v>40</v>
      </c>
      <c r="B44" s="57"/>
      <c r="C44" s="56"/>
      <c r="D44" s="34">
        <f t="shared" si="6"/>
        <v>0</v>
      </c>
      <c r="E44" s="19">
        <f>SUM(SMALL(G44:K44,{1}))</f>
        <v>0</v>
      </c>
      <c r="F44" s="169">
        <f t="shared" si="7"/>
        <v>0</v>
      </c>
      <c r="G44" s="25">
        <v>0</v>
      </c>
      <c r="H44" s="163">
        <v>0</v>
      </c>
      <c r="I44" s="25">
        <v>0</v>
      </c>
      <c r="J44" s="9">
        <v>0</v>
      </c>
      <c r="K44" s="162">
        <v>0</v>
      </c>
      <c r="L44" s="179">
        <f t="shared" si="3"/>
        <v>0</v>
      </c>
      <c r="M44" s="164" t="e">
        <f t="shared" si="4"/>
        <v>#DIV/0!</v>
      </c>
      <c r="N44" s="183" t="str">
        <f t="shared" si="2"/>
        <v>0</v>
      </c>
      <c r="O44" s="159" t="e">
        <f t="shared" si="5"/>
        <v>#DIV/0!</v>
      </c>
    </row>
    <row r="45" spans="1:15" ht="20.25" customHeight="1">
      <c r="A45" s="30">
        <v>41</v>
      </c>
      <c r="B45" s="57"/>
      <c r="C45" s="56"/>
      <c r="D45" s="34">
        <f t="shared" si="6"/>
        <v>0</v>
      </c>
      <c r="E45" s="19">
        <f>SUM(SMALL(G45:K45,{1}))</f>
        <v>0</v>
      </c>
      <c r="F45" s="169">
        <f t="shared" si="7"/>
        <v>0</v>
      </c>
      <c r="G45" s="25">
        <v>0</v>
      </c>
      <c r="H45" s="163">
        <v>0</v>
      </c>
      <c r="I45" s="25">
        <v>0</v>
      </c>
      <c r="J45" s="9">
        <v>0</v>
      </c>
      <c r="K45" s="162">
        <v>0</v>
      </c>
      <c r="L45" s="179">
        <f t="shared" si="3"/>
        <v>0</v>
      </c>
      <c r="M45" s="164" t="e">
        <f t="shared" si="4"/>
        <v>#DIV/0!</v>
      </c>
      <c r="N45" s="183" t="str">
        <f t="shared" si="2"/>
        <v>0</v>
      </c>
      <c r="O45" s="159" t="e">
        <f t="shared" si="5"/>
        <v>#DIV/0!</v>
      </c>
    </row>
    <row r="46" spans="1:15" ht="20.25" customHeight="1">
      <c r="A46" s="30">
        <v>42</v>
      </c>
      <c r="B46" s="57"/>
      <c r="C46" s="56"/>
      <c r="D46" s="34">
        <f t="shared" si="6"/>
        <v>0</v>
      </c>
      <c r="E46" s="19">
        <f>SUM(SMALL(G46:K46,{1}))</f>
        <v>0</v>
      </c>
      <c r="F46" s="169">
        <f t="shared" si="7"/>
        <v>0</v>
      </c>
      <c r="G46" s="25">
        <v>0</v>
      </c>
      <c r="H46" s="163">
        <v>0</v>
      </c>
      <c r="I46" s="25">
        <v>0</v>
      </c>
      <c r="J46" s="9">
        <v>0</v>
      </c>
      <c r="K46" s="162">
        <v>0</v>
      </c>
      <c r="L46" s="179">
        <f t="shared" si="3"/>
        <v>0</v>
      </c>
      <c r="M46" s="164" t="e">
        <f t="shared" si="4"/>
        <v>#DIV/0!</v>
      </c>
      <c r="N46" s="183" t="str">
        <f t="shared" si="2"/>
        <v>0</v>
      </c>
      <c r="O46" s="159" t="e">
        <f t="shared" si="5"/>
        <v>#DIV/0!</v>
      </c>
    </row>
    <row r="47" spans="1:15" ht="20.25" customHeight="1">
      <c r="A47" s="30">
        <v>43</v>
      </c>
      <c r="B47" s="57"/>
      <c r="C47" s="56"/>
      <c r="D47" s="34">
        <f t="shared" si="6"/>
        <v>0</v>
      </c>
      <c r="E47" s="19">
        <f>SUM(SMALL(G47:K47,{1}))</f>
        <v>0</v>
      </c>
      <c r="F47" s="169">
        <f t="shared" si="7"/>
        <v>0</v>
      </c>
      <c r="G47" s="25">
        <v>0</v>
      </c>
      <c r="H47" s="163">
        <v>0</v>
      </c>
      <c r="I47" s="25">
        <v>0</v>
      </c>
      <c r="J47" s="9">
        <v>0</v>
      </c>
      <c r="K47" s="162">
        <v>0</v>
      </c>
      <c r="L47" s="179">
        <f t="shared" si="3"/>
        <v>0</v>
      </c>
      <c r="M47" s="164" t="e">
        <f t="shared" si="4"/>
        <v>#DIV/0!</v>
      </c>
      <c r="N47" s="183" t="str">
        <f t="shared" si="2"/>
        <v>0</v>
      </c>
      <c r="O47" s="159" t="e">
        <f t="shared" si="5"/>
        <v>#DIV/0!</v>
      </c>
    </row>
    <row r="48" spans="1:15" ht="20.25" customHeight="1">
      <c r="A48" s="30">
        <v>44</v>
      </c>
      <c r="B48" s="57"/>
      <c r="C48" s="56"/>
      <c r="D48" s="34">
        <f t="shared" si="6"/>
        <v>0</v>
      </c>
      <c r="E48" s="19">
        <f>SUM(SMALL(G48:K48,{1}))</f>
        <v>0</v>
      </c>
      <c r="F48" s="169">
        <f t="shared" si="7"/>
        <v>0</v>
      </c>
      <c r="G48" s="25">
        <v>0</v>
      </c>
      <c r="H48" s="163">
        <v>0</v>
      </c>
      <c r="I48" s="25">
        <v>0</v>
      </c>
      <c r="J48" s="9">
        <v>0</v>
      </c>
      <c r="K48" s="162">
        <v>0</v>
      </c>
      <c r="L48" s="179">
        <f t="shared" si="3"/>
        <v>0</v>
      </c>
      <c r="M48" s="164" t="e">
        <f t="shared" si="4"/>
        <v>#DIV/0!</v>
      </c>
      <c r="N48" s="183" t="str">
        <f t="shared" si="2"/>
        <v>0</v>
      </c>
      <c r="O48" s="159" t="e">
        <f t="shared" si="5"/>
        <v>#DIV/0!</v>
      </c>
    </row>
    <row r="49" spans="1:15" ht="20.25" customHeight="1">
      <c r="A49" s="30">
        <v>45</v>
      </c>
      <c r="B49" s="57"/>
      <c r="C49" s="56"/>
      <c r="D49" s="34">
        <f t="shared" si="6"/>
        <v>0</v>
      </c>
      <c r="E49" s="19">
        <f>SUM(SMALL(G49:K49,{1}))</f>
        <v>0</v>
      </c>
      <c r="F49" s="169">
        <f t="shared" si="7"/>
        <v>0</v>
      </c>
      <c r="G49" s="25">
        <v>0</v>
      </c>
      <c r="H49" s="163">
        <v>0</v>
      </c>
      <c r="I49" s="25">
        <v>0</v>
      </c>
      <c r="J49" s="9">
        <v>0</v>
      </c>
      <c r="K49" s="162">
        <v>0</v>
      </c>
      <c r="L49" s="179">
        <f t="shared" si="3"/>
        <v>0</v>
      </c>
      <c r="M49" s="164" t="e">
        <f t="shared" si="4"/>
        <v>#DIV/0!</v>
      </c>
      <c r="N49" s="183" t="str">
        <f t="shared" si="2"/>
        <v>0</v>
      </c>
      <c r="O49" s="159" t="e">
        <f t="shared" si="5"/>
        <v>#DIV/0!</v>
      </c>
    </row>
    <row r="50" spans="1:15" ht="20.25" customHeight="1">
      <c r="A50" s="30">
        <v>46</v>
      </c>
      <c r="B50" s="57"/>
      <c r="C50" s="56"/>
      <c r="D50" s="34">
        <f t="shared" si="6"/>
        <v>0</v>
      </c>
      <c r="E50" s="19">
        <f>SUM(SMALL(G50:K50,{1}))</f>
        <v>0</v>
      </c>
      <c r="F50" s="169">
        <f t="shared" si="7"/>
        <v>0</v>
      </c>
      <c r="G50" s="25">
        <v>0</v>
      </c>
      <c r="H50" s="163">
        <v>0</v>
      </c>
      <c r="I50" s="25">
        <v>0</v>
      </c>
      <c r="J50" s="9">
        <v>0</v>
      </c>
      <c r="K50" s="162">
        <v>0</v>
      </c>
      <c r="L50" s="179">
        <f t="shared" si="3"/>
        <v>0</v>
      </c>
      <c r="M50" s="164" t="e">
        <f t="shared" si="4"/>
        <v>#DIV/0!</v>
      </c>
      <c r="N50" s="183" t="str">
        <f t="shared" si="2"/>
        <v>0</v>
      </c>
      <c r="O50" s="159" t="e">
        <f t="shared" si="5"/>
        <v>#DIV/0!</v>
      </c>
    </row>
    <row r="51" spans="1:15" ht="20.25" customHeight="1">
      <c r="A51" s="30">
        <v>47</v>
      </c>
      <c r="B51" s="57"/>
      <c r="C51" s="56"/>
      <c r="D51" s="34">
        <f t="shared" si="6"/>
        <v>0</v>
      </c>
      <c r="E51" s="19">
        <f>SUM(SMALL(G51:K51,{1}))</f>
        <v>0</v>
      </c>
      <c r="F51" s="169">
        <f t="shared" si="7"/>
        <v>0</v>
      </c>
      <c r="G51" s="25">
        <v>0</v>
      </c>
      <c r="H51" s="163">
        <v>0</v>
      </c>
      <c r="I51" s="25">
        <v>0</v>
      </c>
      <c r="J51" s="9">
        <v>0</v>
      </c>
      <c r="K51" s="162">
        <v>0</v>
      </c>
      <c r="L51" s="179">
        <f t="shared" si="3"/>
        <v>0</v>
      </c>
      <c r="M51" s="164" t="e">
        <f t="shared" si="4"/>
        <v>#DIV/0!</v>
      </c>
      <c r="N51" s="183" t="str">
        <f t="shared" si="2"/>
        <v>0</v>
      </c>
      <c r="O51" s="159" t="e">
        <f t="shared" si="5"/>
        <v>#DIV/0!</v>
      </c>
    </row>
    <row r="52" spans="1:15" ht="20.25" customHeight="1" thickBot="1">
      <c r="A52" s="30">
        <v>48</v>
      </c>
      <c r="B52" s="57"/>
      <c r="C52" s="56"/>
      <c r="D52" s="34">
        <f t="shared" si="6"/>
        <v>0</v>
      </c>
      <c r="E52" s="19">
        <f>SUM(SMALL(G52:K52,{1}))</f>
        <v>0</v>
      </c>
      <c r="F52" s="169">
        <f t="shared" si="7"/>
        <v>0</v>
      </c>
      <c r="G52" s="25">
        <v>0</v>
      </c>
      <c r="H52" s="163">
        <v>0</v>
      </c>
      <c r="I52" s="25">
        <v>0</v>
      </c>
      <c r="J52" s="9">
        <v>0</v>
      </c>
      <c r="K52" s="162">
        <v>0</v>
      </c>
      <c r="L52" s="180">
        <f t="shared" si="3"/>
        <v>0</v>
      </c>
      <c r="M52" s="184" t="e">
        <f t="shared" si="4"/>
        <v>#DIV/0!</v>
      </c>
      <c r="N52" s="77" t="str">
        <f t="shared" si="2"/>
        <v>0</v>
      </c>
      <c r="O52" s="160" t="e">
        <f t="shared" si="5"/>
        <v>#DIV/0!</v>
      </c>
    </row>
    <row r="53" spans="1:13" ht="20.25" customHeight="1" thickBot="1">
      <c r="A53" s="31"/>
      <c r="B53" s="272" t="s">
        <v>7</v>
      </c>
      <c r="C53" s="272"/>
      <c r="D53" s="13">
        <f>SUM(D5:D24)</f>
        <v>201</v>
      </c>
      <c r="E53" s="20">
        <f>SUM(E5:E24)</f>
        <v>0</v>
      </c>
      <c r="F53" s="165">
        <f>SUM(F5:F24)</f>
        <v>201</v>
      </c>
      <c r="G53" s="170">
        <f>SUM(G5:G52)</f>
        <v>218</v>
      </c>
      <c r="H53" s="167">
        <f>SUM(H5:H52)</f>
        <v>0</v>
      </c>
      <c r="I53" s="44">
        <f>SUM(I5:I52)</f>
        <v>0</v>
      </c>
      <c r="J53" s="167">
        <f>SUM(J5:J52)</f>
        <v>0</v>
      </c>
      <c r="K53" s="44">
        <f>SUM(K5:K52)</f>
        <v>0</v>
      </c>
      <c r="L53" s="126"/>
      <c r="M53" s="127"/>
    </row>
    <row r="54" spans="1:13" ht="20.25" customHeight="1">
      <c r="A54" s="30"/>
      <c r="B54" s="272" t="s">
        <v>9</v>
      </c>
      <c r="C54" s="272"/>
      <c r="D54" s="272"/>
      <c r="E54" s="272"/>
      <c r="F54" s="272"/>
      <c r="G54" s="171">
        <f>COUNTIF(G5:G52,"&gt; 0")</f>
        <v>25</v>
      </c>
      <c r="H54" s="175">
        <f>COUNTIF(H5:H52,"&gt; 0")</f>
        <v>0</v>
      </c>
      <c r="I54" s="171">
        <f>COUNTIF(I5:I52,"&gt; 0")</f>
        <v>0</v>
      </c>
      <c r="J54" s="11">
        <f>COUNTIF(J5:J52,"&gt; 0")</f>
        <v>0</v>
      </c>
      <c r="K54" s="11">
        <f>COUNTIF(K5:K52,"&gt; 0")</f>
        <v>0</v>
      </c>
      <c r="L54" s="126"/>
      <c r="M54" s="127"/>
    </row>
    <row r="55" spans="1:13" ht="20.25" customHeight="1">
      <c r="A55" s="30"/>
      <c r="B55" s="274" t="s">
        <v>8</v>
      </c>
      <c r="C55" s="272"/>
      <c r="D55" s="272"/>
      <c r="E55" s="272"/>
      <c r="F55" s="272"/>
      <c r="G55" s="176">
        <f>GEOMEAN(G53/G54)</f>
        <v>8.72</v>
      </c>
      <c r="H55" s="176" t="e">
        <f>GEOMEAN(H53/H54)</f>
        <v>#DIV/0!</v>
      </c>
      <c r="I55" s="172" t="e">
        <f>GEOMEAN(I53/I54)</f>
        <v>#DIV/0!</v>
      </c>
      <c r="J55" s="78" t="e">
        <f>GEOMEAN(J53/J54)</f>
        <v>#DIV/0!</v>
      </c>
      <c r="K55" s="78" t="e">
        <f>GEOMEAN(K53/K54)</f>
        <v>#DIV/0!</v>
      </c>
      <c r="L55" s="126"/>
      <c r="M55" s="127"/>
    </row>
    <row r="56" spans="1:13" ht="20.25" customHeight="1" thickBot="1">
      <c r="A56" s="32"/>
      <c r="B56" s="8"/>
      <c r="C56" s="8"/>
      <c r="D56" s="80"/>
      <c r="E56" s="81"/>
      <c r="F56" s="166"/>
      <c r="G56" s="173"/>
      <c r="H56" s="168"/>
      <c r="I56" s="173"/>
      <c r="J56" s="83"/>
      <c r="K56" s="84"/>
      <c r="L56" s="126"/>
      <c r="M56" s="127"/>
    </row>
    <row r="57" spans="1:13" ht="12.75" customHeight="1">
      <c r="A57" s="7"/>
      <c r="B57" s="85" t="s">
        <v>30</v>
      </c>
      <c r="C57" s="68" t="s">
        <v>31</v>
      </c>
      <c r="D57" s="68"/>
      <c r="E57" s="68"/>
      <c r="F57" s="86"/>
      <c r="G57" s="111">
        <f>COUNTIF(G3:G52,15)</f>
        <v>0</v>
      </c>
      <c r="H57" s="111">
        <f>COUNTIF(H3:H52,15)</f>
        <v>0</v>
      </c>
      <c r="I57" s="111">
        <f>COUNTIF(I3:I52,15)</f>
        <v>0</v>
      </c>
      <c r="J57" s="111">
        <f>COUNTIF(J3:J52,15)</f>
        <v>0</v>
      </c>
      <c r="K57" s="111">
        <f>COUNTIF(K3:K52,15)</f>
        <v>0</v>
      </c>
      <c r="L57" s="127"/>
      <c r="M57" s="127"/>
    </row>
    <row r="58" spans="1:13" ht="12.75" customHeight="1">
      <c r="A58" s="7"/>
      <c r="B58" s="90" t="s">
        <v>30</v>
      </c>
      <c r="C58" s="17" t="s">
        <v>32</v>
      </c>
      <c r="D58" s="17"/>
      <c r="E58" s="3"/>
      <c r="F58" s="3"/>
      <c r="G58" s="112">
        <f>COUNTIF(G5:G52,14)</f>
        <v>1</v>
      </c>
      <c r="H58" s="112">
        <f>COUNTIF(H5:H52,14)</f>
        <v>0</v>
      </c>
      <c r="I58" s="112">
        <f>COUNTIF(I5:I52,14)</f>
        <v>0</v>
      </c>
      <c r="J58" s="112">
        <f>COUNTIF(J5:J52,14)</f>
        <v>0</v>
      </c>
      <c r="K58" s="112">
        <f>COUNTIF(K5:K52,14)</f>
        <v>0</v>
      </c>
      <c r="L58" s="127"/>
      <c r="M58" s="127"/>
    </row>
    <row r="59" spans="1:13" ht="12.75" customHeight="1">
      <c r="A59" s="7"/>
      <c r="B59" s="90" t="s">
        <v>30</v>
      </c>
      <c r="C59" s="17" t="s">
        <v>33</v>
      </c>
      <c r="D59" s="17"/>
      <c r="E59" s="3"/>
      <c r="F59" s="3"/>
      <c r="G59" s="112">
        <f>COUNTIF(G5:G52,13)</f>
        <v>2</v>
      </c>
      <c r="H59" s="112">
        <f>COUNTIF(H5:H52,13)</f>
        <v>0</v>
      </c>
      <c r="I59" s="112">
        <f>COUNTIF(I5:I52,13)</f>
        <v>0</v>
      </c>
      <c r="J59" s="112">
        <f>COUNTIF(J5:J52,13)</f>
        <v>0</v>
      </c>
      <c r="K59" s="112">
        <f>COUNTIF(K5:K52,13)</f>
        <v>0</v>
      </c>
      <c r="L59" s="127"/>
      <c r="M59" s="127"/>
    </row>
    <row r="60" spans="1:13" ht="12.75" customHeight="1">
      <c r="A60" s="7"/>
      <c r="B60" s="90" t="s">
        <v>30</v>
      </c>
      <c r="C60" s="17" t="s">
        <v>34</v>
      </c>
      <c r="D60" s="17"/>
      <c r="E60" s="3"/>
      <c r="F60" s="3"/>
      <c r="G60" s="112">
        <f>COUNTIF(G5:G52,12)</f>
        <v>1</v>
      </c>
      <c r="H60" s="112">
        <f>COUNTIF(H5:H52,12)</f>
        <v>0</v>
      </c>
      <c r="I60" s="112">
        <f>COUNTIF(I5:I52,12)</f>
        <v>0</v>
      </c>
      <c r="J60" s="112">
        <f>COUNTIF(J5:J52,12)</f>
        <v>0</v>
      </c>
      <c r="K60" s="112">
        <f>COUNTIF(K5:K52,12)</f>
        <v>0</v>
      </c>
      <c r="L60" s="127"/>
      <c r="M60" s="127"/>
    </row>
    <row r="61" spans="1:13" ht="12.75" customHeight="1">
      <c r="A61" s="7"/>
      <c r="B61" s="90" t="s">
        <v>30</v>
      </c>
      <c r="C61" s="17" t="s">
        <v>35</v>
      </c>
      <c r="D61" s="17"/>
      <c r="E61" s="3"/>
      <c r="F61" s="3"/>
      <c r="G61" s="112">
        <f>COUNTIF(G5:G52,11)</f>
        <v>4</v>
      </c>
      <c r="H61" s="112">
        <f>COUNTIF(H5:H52,11)</f>
        <v>0</v>
      </c>
      <c r="I61" s="112">
        <f>COUNTIF(I5:I52,11)</f>
        <v>0</v>
      </c>
      <c r="J61" s="112">
        <f>COUNTIF(J5:J52,11)</f>
        <v>0</v>
      </c>
      <c r="K61" s="112">
        <f>COUNTIF(K5:K52,11)</f>
        <v>0</v>
      </c>
      <c r="L61" s="127"/>
      <c r="M61" s="127"/>
    </row>
    <row r="62" spans="1:13" ht="12.75" customHeight="1">
      <c r="A62" s="7"/>
      <c r="B62" s="90" t="s">
        <v>30</v>
      </c>
      <c r="C62" s="17" t="s">
        <v>36</v>
      </c>
      <c r="D62" s="17"/>
      <c r="E62" s="3"/>
      <c r="F62" s="3"/>
      <c r="G62" s="112">
        <f>COUNTIF(G5:G52,10)</f>
        <v>6</v>
      </c>
      <c r="H62" s="112">
        <f>COUNTIF(H5:H52,10)</f>
        <v>0</v>
      </c>
      <c r="I62" s="112">
        <f>COUNTIF(I5:I52,10)</f>
        <v>0</v>
      </c>
      <c r="J62" s="112">
        <f>COUNTIF(J5:J52,10)</f>
        <v>0</v>
      </c>
      <c r="K62" s="112">
        <f>COUNTIF(K5:K52,10)</f>
        <v>0</v>
      </c>
      <c r="L62" s="127"/>
      <c r="M62" s="127"/>
    </row>
    <row r="63" spans="1:13" ht="12.75" customHeight="1">
      <c r="A63" s="7"/>
      <c r="B63" s="90" t="s">
        <v>30</v>
      </c>
      <c r="C63" s="17" t="s">
        <v>37</v>
      </c>
      <c r="D63" s="3"/>
      <c r="E63" s="3"/>
      <c r="F63" s="3"/>
      <c r="G63" s="112">
        <f>COUNTIF(G5:G52,9)</f>
        <v>2</v>
      </c>
      <c r="H63" s="112">
        <f>COUNTIF(H5:H52,9)</f>
        <v>0</v>
      </c>
      <c r="I63" s="112">
        <f>COUNTIF(I5:I52,9)</f>
        <v>0</v>
      </c>
      <c r="J63" s="112">
        <f>COUNTIF(J5:J52,9)</f>
        <v>0</v>
      </c>
      <c r="K63" s="112">
        <f>COUNTIF(K5:K52,9)</f>
        <v>0</v>
      </c>
      <c r="L63" s="127"/>
      <c r="M63" s="127"/>
    </row>
    <row r="64" spans="1:13" ht="12.75" customHeight="1">
      <c r="A64" s="7"/>
      <c r="B64" s="90" t="s">
        <v>30</v>
      </c>
      <c r="C64" s="17" t="s">
        <v>38</v>
      </c>
      <c r="D64" s="3"/>
      <c r="E64" s="3"/>
      <c r="F64" s="3"/>
      <c r="G64" s="112">
        <f>COUNTIF(G5:G52,8)</f>
        <v>2</v>
      </c>
      <c r="H64" s="112">
        <f>COUNTIF(H5:H52,8)</f>
        <v>0</v>
      </c>
      <c r="I64" s="112">
        <f>COUNTIF(I5:I52,8)</f>
        <v>0</v>
      </c>
      <c r="J64" s="112">
        <f>COUNTIF(J5:J52,8)</f>
        <v>0</v>
      </c>
      <c r="K64" s="112">
        <f>COUNTIF(K5:K52,8)</f>
        <v>0</v>
      </c>
      <c r="L64" s="127"/>
      <c r="M64" s="127"/>
    </row>
    <row r="65" spans="1:13" ht="12.75" customHeight="1">
      <c r="A65" s="7"/>
      <c r="B65" s="90" t="s">
        <v>30</v>
      </c>
      <c r="C65" s="17" t="s">
        <v>39</v>
      </c>
      <c r="D65" s="3"/>
      <c r="E65" s="3"/>
      <c r="F65" s="3"/>
      <c r="G65" s="112">
        <f>COUNTIF(G5:G52,7)</f>
        <v>0</v>
      </c>
      <c r="H65" s="112">
        <f>COUNTIF(H5:H52,7)</f>
        <v>0</v>
      </c>
      <c r="I65" s="112">
        <f>COUNTIF(I5:I52,7)</f>
        <v>0</v>
      </c>
      <c r="J65" s="112">
        <f>COUNTIF(J5:J52,7)</f>
        <v>0</v>
      </c>
      <c r="K65" s="112">
        <f>COUNTIF(K5:K52,7)</f>
        <v>0</v>
      </c>
      <c r="L65" s="127"/>
      <c r="M65" s="127"/>
    </row>
    <row r="66" spans="1:13" ht="12.75" customHeight="1">
      <c r="A66" s="7"/>
      <c r="B66" s="90" t="s">
        <v>30</v>
      </c>
      <c r="C66" s="17" t="s">
        <v>40</v>
      </c>
      <c r="D66" s="3"/>
      <c r="E66" s="3"/>
      <c r="F66" s="3"/>
      <c r="G66" s="112">
        <f>COUNTIF(G5:G52,6)</f>
        <v>1</v>
      </c>
      <c r="H66" s="112">
        <f>COUNTIF(H5:H52,6)</f>
        <v>0</v>
      </c>
      <c r="I66" s="112">
        <f>COUNTIF(I5:I52,6)</f>
        <v>0</v>
      </c>
      <c r="J66" s="112">
        <f>COUNTIF(J5:J52,6)</f>
        <v>0</v>
      </c>
      <c r="K66" s="112">
        <f>COUNTIF(K5:K52,6)</f>
        <v>0</v>
      </c>
      <c r="L66" s="127"/>
      <c r="M66" s="127"/>
    </row>
    <row r="67" spans="1:13" ht="12.75" customHeight="1">
      <c r="A67" s="7"/>
      <c r="B67" s="90" t="s">
        <v>30</v>
      </c>
      <c r="C67" s="17" t="s">
        <v>41</v>
      </c>
      <c r="D67" s="3"/>
      <c r="E67" s="3"/>
      <c r="F67" s="3"/>
      <c r="G67" s="112">
        <f>COUNTIF(G5:G52,5)</f>
        <v>2</v>
      </c>
      <c r="H67" s="112">
        <f>COUNTIF(H5:H52,5)</f>
        <v>0</v>
      </c>
      <c r="I67" s="112">
        <f>COUNTIF(I5:I52,5)</f>
        <v>0</v>
      </c>
      <c r="J67" s="112">
        <f>COUNTIF(J5:J52,5)</f>
        <v>0</v>
      </c>
      <c r="K67" s="112">
        <f>COUNTIF(K5:K52,5)</f>
        <v>0</v>
      </c>
      <c r="L67" s="127"/>
      <c r="M67" s="127"/>
    </row>
    <row r="68" spans="1:13" ht="12.75" customHeight="1">
      <c r="A68" s="7"/>
      <c r="B68" s="90" t="s">
        <v>30</v>
      </c>
      <c r="C68" s="17" t="s">
        <v>42</v>
      </c>
      <c r="D68" s="3"/>
      <c r="E68" s="3"/>
      <c r="F68" s="3"/>
      <c r="G68" s="112">
        <f>COUNTIF(G5:G52,4)</f>
        <v>2</v>
      </c>
      <c r="H68" s="112">
        <f>COUNTIF(H5:H52,4)</f>
        <v>0</v>
      </c>
      <c r="I68" s="112">
        <f>COUNTIF(I5:I52,4)</f>
        <v>0</v>
      </c>
      <c r="J68" s="112">
        <f>COUNTIF(J5:J52,4)</f>
        <v>0</v>
      </c>
      <c r="K68" s="112">
        <f>COUNTIF(K5:K52,4)</f>
        <v>0</v>
      </c>
      <c r="L68" s="127"/>
      <c r="M68" s="127"/>
    </row>
    <row r="69" spans="1:13" ht="12.75" customHeight="1">
      <c r="A69" s="7"/>
      <c r="B69" s="90" t="s">
        <v>30</v>
      </c>
      <c r="C69" s="17" t="s">
        <v>43</v>
      </c>
      <c r="D69" s="3"/>
      <c r="E69" s="3"/>
      <c r="F69" s="3"/>
      <c r="G69" s="112">
        <f>COUNTIF(G5:G52,3)</f>
        <v>1</v>
      </c>
      <c r="H69" s="112">
        <f>COUNTIF(H5:H52,3)</f>
        <v>0</v>
      </c>
      <c r="I69" s="112">
        <f>COUNTIF(I5:I52,3)</f>
        <v>0</v>
      </c>
      <c r="J69" s="112">
        <f>COUNTIF(J5:J52,3)</f>
        <v>0</v>
      </c>
      <c r="K69" s="112">
        <f>COUNTIF(K5:K52,3)</f>
        <v>0</v>
      </c>
      <c r="L69" s="127"/>
      <c r="M69" s="127"/>
    </row>
    <row r="70" spans="1:13" ht="12.75" customHeight="1">
      <c r="A70" s="7"/>
      <c r="B70" s="90" t="s">
        <v>30</v>
      </c>
      <c r="C70" s="17" t="s">
        <v>44</v>
      </c>
      <c r="D70" s="3"/>
      <c r="E70" s="3"/>
      <c r="F70" s="3"/>
      <c r="G70" s="112">
        <f>COUNTIF(G5:G52,2)</f>
        <v>0</v>
      </c>
      <c r="H70" s="112">
        <f>COUNTIF(H5:H52,2)</f>
        <v>0</v>
      </c>
      <c r="I70" s="112">
        <f>COUNTIF(I5:I52,2)</f>
        <v>0</v>
      </c>
      <c r="J70" s="112">
        <f>COUNTIF(J5:J52,2)</f>
        <v>0</v>
      </c>
      <c r="K70" s="112">
        <f>COUNTIF(K5:K52,2)</f>
        <v>0</v>
      </c>
      <c r="L70" s="127"/>
      <c r="M70" s="127"/>
    </row>
    <row r="71" spans="1:13" ht="12.75" customHeight="1">
      <c r="A71" s="7"/>
      <c r="B71" s="90" t="s">
        <v>30</v>
      </c>
      <c r="C71" s="17" t="s">
        <v>45</v>
      </c>
      <c r="D71" s="3"/>
      <c r="E71" s="3"/>
      <c r="F71" s="3"/>
      <c r="G71" s="112">
        <f>COUNTIF(G5:G52,1)</f>
        <v>1</v>
      </c>
      <c r="H71" s="112">
        <f>COUNTIF(H5:H52,1)</f>
        <v>0</v>
      </c>
      <c r="I71" s="112">
        <f>COUNTIF(I5:I52,1)</f>
        <v>0</v>
      </c>
      <c r="J71" s="112">
        <f>COUNTIF(J5:J52,1)</f>
        <v>0</v>
      </c>
      <c r="K71" s="112">
        <f>COUNTIF(K5:K52,1)</f>
        <v>0</v>
      </c>
      <c r="L71" s="127"/>
      <c r="M71" s="127"/>
    </row>
    <row r="72" spans="1:13" ht="12.75" customHeight="1" thickBot="1">
      <c r="A72" s="7"/>
      <c r="B72" s="95" t="s">
        <v>30</v>
      </c>
      <c r="C72" s="96" t="s">
        <v>46</v>
      </c>
      <c r="D72" s="91"/>
      <c r="E72" s="91"/>
      <c r="F72" s="91"/>
      <c r="G72" s="77">
        <f>COUNTIF(G5:G52,"= 0")</f>
        <v>23</v>
      </c>
      <c r="H72" s="77">
        <f>COUNTIF(H5:H52,"= 0")</f>
        <v>48</v>
      </c>
      <c r="I72" s="77">
        <f>COUNTIF(I5:I52,"= 0")</f>
        <v>48</v>
      </c>
      <c r="J72" s="77">
        <f>COUNTIF(J5:J52,"= 0")</f>
        <v>48</v>
      </c>
      <c r="K72" s="77">
        <f>COUNTIF(K5:K52,"= 0")</f>
        <v>48</v>
      </c>
      <c r="L72" s="127"/>
      <c r="M72" s="127"/>
    </row>
    <row r="73" spans="1:13" ht="12.75" customHeight="1" thickBot="1">
      <c r="A73" s="53"/>
      <c r="B73" s="53" t="s">
        <v>47</v>
      </c>
      <c r="C73" s="91"/>
      <c r="D73" s="91"/>
      <c r="E73" s="91"/>
      <c r="F73" s="91"/>
      <c r="G73" s="113">
        <f>(G57*15)+(G58*14)+(G59*13)+(G60*12)+(G61*11)+(G62*10)+(G63*9)+(G64*8)+(G65*7)+(G66*6)+(G67*5)+(G68*4)+(G69*3)+(G70*2)+(G71*1)</f>
        <v>218</v>
      </c>
      <c r="H73" s="92">
        <f>(H57*15)+(H58*14)+(H59*13)+(H60*12)+(H61*11)+(H62*10)+(H63*9)+(H64*8)+(H65*7)+(H66*6)+(H67*5)+(H68*4)+(H69*3)+(H70*2)+(H71*1)</f>
        <v>0</v>
      </c>
      <c r="I73" s="93">
        <f>(I57*15)+(I58*14)+(I59*13)+(I60*12)+(I61*11)+(I62*10)+(I63*9)+(I64*8)+(I65*7)+(I66*6)+(I67*5)+(I68*4)+(I69*3)+(I70*2)+(I71*1)</f>
        <v>0</v>
      </c>
      <c r="J73" s="93">
        <f>(J57*15)+(J58*14)+(J59*13)+(J60*12)+(J61*11)+(J62*10)+(J63*9)+(J64*8)+(J65*7)+(J66*6)+(J67*5)+(J68*4)+(J69*3)+(J70*2)+(J71*1)</f>
        <v>0</v>
      </c>
      <c r="K73" s="94">
        <f>(K57*15)+(K58*14)+(K59*13)+(K60*12)+(K61*11)+(K62*10)+(K63*9)+(K64*8)+(K65*7)+(K66*6)+(K67*5)+(K68*4)+(K69*3)+(K70*2)+(K71*1)</f>
        <v>0</v>
      </c>
      <c r="L73" s="127"/>
      <c r="M73" s="127"/>
    </row>
  </sheetData>
  <sheetProtection/>
  <mergeCells count="13">
    <mergeCell ref="B53:C53"/>
    <mergeCell ref="B54:F54"/>
    <mergeCell ref="B55:F55"/>
    <mergeCell ref="B1:C1"/>
    <mergeCell ref="D1:M1"/>
    <mergeCell ref="O1:O4"/>
    <mergeCell ref="B2:C2"/>
    <mergeCell ref="B3:C4"/>
    <mergeCell ref="G3:G4"/>
    <mergeCell ref="H3:H4"/>
    <mergeCell ref="I3:I4"/>
    <mergeCell ref="J3:J4"/>
    <mergeCell ref="K3:K4"/>
  </mergeCells>
  <conditionalFormatting sqref="G5:K52">
    <cfRule type="cellIs" priority="2" dxfId="0" operator="lessThan" stopIfTrue="1">
      <formula>1</formula>
    </cfRule>
  </conditionalFormatting>
  <conditionalFormatting sqref="G5:K36">
    <cfRule type="cellIs" priority="1" dxfId="0" operator="lessThan" stopIfTrue="1">
      <formula>1</formula>
    </cfRule>
  </conditionalFormatting>
  <printOptions gridLines="1" horizontalCentered="1"/>
  <pageMargins left="0.2" right="0" top="0.74" bottom="0" header="0.43" footer="0"/>
  <pageSetup horizontalDpi="600" verticalDpi="600" orientation="portrait" paperSize="9" scale="70" r:id="rId1"/>
  <ignoredErrors>
    <ignoredError sqref="M44:M52 O44:O52 H55 O5:O31 M5:M3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452"/>
  <sheetViews>
    <sheetView zoomScale="75" zoomScaleNormal="75" zoomScalePageLayoutView="0" workbookViewId="0" topLeftCell="A13">
      <selection activeCell="G38" sqref="G38"/>
    </sheetView>
  </sheetViews>
  <sheetFormatPr defaultColWidth="9.140625" defaultRowHeight="12.75"/>
  <cols>
    <col min="1" max="1" width="3.57421875" style="0" customWidth="1"/>
    <col min="2" max="2" width="28.7109375" style="0" customWidth="1"/>
    <col min="3" max="3" width="17.7109375" style="0" customWidth="1"/>
    <col min="4" max="4" width="6.28125" style="18" customWidth="1"/>
    <col min="5" max="5" width="5.7109375" style="18" customWidth="1"/>
    <col min="6" max="6" width="6.7109375" style="18" customWidth="1"/>
    <col min="7" max="7" width="9.8515625" style="0" customWidth="1"/>
    <col min="8" max="10" width="9.8515625" style="1" customWidth="1"/>
    <col min="11" max="11" width="9.8515625" style="0" customWidth="1"/>
    <col min="12" max="12" width="6.7109375" style="127" customWidth="1"/>
    <col min="13" max="13" width="6.7109375" style="0" customWidth="1"/>
    <col min="14" max="14" width="9.140625" style="0" hidden="1" customWidth="1"/>
    <col min="15" max="15" width="8.421875" style="0" customWidth="1"/>
  </cols>
  <sheetData>
    <row r="1" spans="1:15" ht="30" customHeight="1" thickBot="1">
      <c r="A1" s="41"/>
      <c r="B1" s="278" t="s">
        <v>0</v>
      </c>
      <c r="C1" s="279"/>
      <c r="D1" s="267" t="str">
        <f>Algemeen!S2</f>
        <v>Schietcompetitie Hoge Schuts 2011-2012</v>
      </c>
      <c r="E1" s="268"/>
      <c r="F1" s="268"/>
      <c r="G1" s="268"/>
      <c r="H1" s="268"/>
      <c r="I1" s="268"/>
      <c r="J1" s="268"/>
      <c r="K1" s="287"/>
      <c r="L1" s="288"/>
      <c r="M1" s="135"/>
      <c r="O1" s="270" t="s">
        <v>70</v>
      </c>
    </row>
    <row r="2" spans="1:15" ht="24" customHeight="1" thickBot="1">
      <c r="A2" s="7"/>
      <c r="B2" s="275" t="s">
        <v>22</v>
      </c>
      <c r="C2" s="275"/>
      <c r="D2" s="132" t="s">
        <v>1</v>
      </c>
      <c r="E2" s="2"/>
      <c r="F2" s="21" t="s">
        <v>1</v>
      </c>
      <c r="G2" s="24" t="str">
        <f>Algemeen!T5</f>
        <v>Veghel</v>
      </c>
      <c r="H2" s="24" t="str">
        <f>Algemeen!U5</f>
        <v>Nuland</v>
      </c>
      <c r="I2" s="24" t="str">
        <f>Algemeen!V5</f>
        <v>Oss</v>
      </c>
      <c r="J2" s="24" t="str">
        <f>Algemeen!W5</f>
        <v>Geffen</v>
      </c>
      <c r="K2" s="133" t="str">
        <f>Algemeen!X5</f>
        <v>Dinther</v>
      </c>
      <c r="L2" s="62"/>
      <c r="M2" s="62" t="s">
        <v>58</v>
      </c>
      <c r="O2" s="271"/>
    </row>
    <row r="3" spans="1:15" ht="12.75">
      <c r="A3" s="28"/>
      <c r="B3" s="280" t="s">
        <v>15</v>
      </c>
      <c r="C3" s="281"/>
      <c r="D3" s="75" t="s">
        <v>2</v>
      </c>
      <c r="E3" s="74" t="s">
        <v>3</v>
      </c>
      <c r="F3" s="22" t="s">
        <v>2</v>
      </c>
      <c r="G3" s="276">
        <f>Algemeen!T7</f>
        <v>40874</v>
      </c>
      <c r="H3" s="263">
        <f>Algemeen!U7</f>
        <v>40888</v>
      </c>
      <c r="I3" s="263">
        <f>Algemeen!V7</f>
        <v>40895</v>
      </c>
      <c r="J3" s="263">
        <f>Algemeen!W7</f>
        <v>40937</v>
      </c>
      <c r="K3" s="265">
        <f>Algemeen!X7</f>
        <v>40951</v>
      </c>
      <c r="L3" s="124" t="s">
        <v>56</v>
      </c>
      <c r="M3" s="62" t="s">
        <v>59</v>
      </c>
      <c r="O3" s="271"/>
    </row>
    <row r="4" spans="1:15" s="6" customFormat="1" ht="18" customHeight="1" thickBot="1">
      <c r="A4" s="59" t="s">
        <v>49</v>
      </c>
      <c r="B4" s="290"/>
      <c r="C4" s="290"/>
      <c r="D4" s="76" t="s">
        <v>4</v>
      </c>
      <c r="E4" s="4" t="s">
        <v>5</v>
      </c>
      <c r="F4" s="5" t="s">
        <v>6</v>
      </c>
      <c r="G4" s="277"/>
      <c r="H4" s="264"/>
      <c r="I4" s="264"/>
      <c r="J4" s="264"/>
      <c r="K4" s="264"/>
      <c r="L4" s="128" t="s">
        <v>57</v>
      </c>
      <c r="M4" s="134" t="s">
        <v>60</v>
      </c>
      <c r="O4" s="289"/>
    </row>
    <row r="5" spans="1:15" ht="19.5" customHeight="1" thickTop="1">
      <c r="A5" s="61">
        <v>1</v>
      </c>
      <c r="B5" s="194" t="s">
        <v>162</v>
      </c>
      <c r="C5" s="194" t="s">
        <v>12</v>
      </c>
      <c r="D5" s="33">
        <f aca="true" t="shared" si="0" ref="D5:D36">SUM(F5-E5)</f>
        <v>15</v>
      </c>
      <c r="E5" s="19">
        <f>SUM(SMALL(G5:K5,{1}))</f>
        <v>0</v>
      </c>
      <c r="F5" s="23">
        <f aca="true" t="shared" si="1" ref="F5:F36">SUM(G5:K5)</f>
        <v>15</v>
      </c>
      <c r="G5" s="26">
        <v>15</v>
      </c>
      <c r="H5" s="27">
        <v>0</v>
      </c>
      <c r="I5" s="27">
        <v>0</v>
      </c>
      <c r="J5" s="27">
        <v>0</v>
      </c>
      <c r="K5" s="26">
        <v>0</v>
      </c>
      <c r="L5" s="136">
        <f aca="true" t="shared" si="2" ref="L5:L36">COUNTIF(G5:K5,"&gt; 0")</f>
        <v>1</v>
      </c>
      <c r="M5" s="156" t="e">
        <f>O8MEETK.GEM(F5/L5)</f>
        <v>#NAME?</v>
      </c>
      <c r="N5" t="str">
        <f>IF(L5=""," ",IF(L5&gt;=5,"4",IF(L5&gt;=4,"4",IF(L5&gt;=3,"3",IF(L5&gt;=2,"2",IF(L5&gt;=1,"1",IF(L5&gt;=0,"0")))))))</f>
        <v>1</v>
      </c>
      <c r="O5" s="158">
        <f>GEOMEAN(D5/N5)</f>
        <v>15</v>
      </c>
    </row>
    <row r="6" spans="1:15" ht="19.5" customHeight="1">
      <c r="A6" s="62">
        <v>2</v>
      </c>
      <c r="B6" s="194" t="s">
        <v>171</v>
      </c>
      <c r="C6" s="194" t="s">
        <v>13</v>
      </c>
      <c r="D6" s="34">
        <f t="shared" si="0"/>
        <v>15</v>
      </c>
      <c r="E6" s="19">
        <f>SUM(SMALL(G6:K6,{1}))</f>
        <v>0</v>
      </c>
      <c r="F6" s="23">
        <f t="shared" si="1"/>
        <v>15</v>
      </c>
      <c r="G6" s="25">
        <v>15</v>
      </c>
      <c r="H6" s="9">
        <v>0</v>
      </c>
      <c r="I6" s="9">
        <v>0</v>
      </c>
      <c r="J6" s="9">
        <v>0</v>
      </c>
      <c r="K6" s="9">
        <v>0</v>
      </c>
      <c r="L6" s="137">
        <f t="shared" si="2"/>
        <v>1</v>
      </c>
      <c r="M6" s="155">
        <f aca="true" t="shared" si="3" ref="M6:M36">GEOMEAN(F6/L6)</f>
        <v>15</v>
      </c>
      <c r="N6" t="str">
        <f aca="true" t="shared" si="4" ref="N6:N36">IF(L6=""," ",IF(L6&gt;=5,"4",IF(L6&gt;=4,"4",IF(L6&gt;=3,"3",IF(L6&gt;=2,"2",IF(L6&gt;=1,"1",IF(L6&gt;=0,"0")))))))</f>
        <v>1</v>
      </c>
      <c r="O6" s="159">
        <f aca="true" t="shared" si="5" ref="O6:O36">GEOMEAN(D6/N6)</f>
        <v>15</v>
      </c>
    </row>
    <row r="7" spans="1:15" ht="19.5" customHeight="1">
      <c r="A7" s="62">
        <v>3</v>
      </c>
      <c r="B7" s="194" t="s">
        <v>149</v>
      </c>
      <c r="C7" s="194" t="s">
        <v>76</v>
      </c>
      <c r="D7" s="34">
        <f t="shared" si="0"/>
        <v>14</v>
      </c>
      <c r="E7" s="19">
        <f>SUM(SMALL(G7:K7,{1}))</f>
        <v>0</v>
      </c>
      <c r="F7" s="23">
        <f t="shared" si="1"/>
        <v>14</v>
      </c>
      <c r="G7" s="25">
        <v>14</v>
      </c>
      <c r="H7" s="9">
        <v>0</v>
      </c>
      <c r="I7" s="9">
        <v>0</v>
      </c>
      <c r="J7" s="9">
        <v>0</v>
      </c>
      <c r="K7" s="9">
        <v>0</v>
      </c>
      <c r="L7" s="137">
        <f t="shared" si="2"/>
        <v>1</v>
      </c>
      <c r="M7" s="155">
        <f t="shared" si="3"/>
        <v>14</v>
      </c>
      <c r="N7" t="str">
        <f t="shared" si="4"/>
        <v>1</v>
      </c>
      <c r="O7" s="159">
        <f t="shared" si="5"/>
        <v>14</v>
      </c>
    </row>
    <row r="8" spans="1:15" ht="19.5" customHeight="1">
      <c r="A8" s="62">
        <v>4</v>
      </c>
      <c r="B8" s="256" t="s">
        <v>160</v>
      </c>
      <c r="C8" s="256" t="s">
        <v>13</v>
      </c>
      <c r="D8" s="34">
        <f t="shared" si="0"/>
        <v>14</v>
      </c>
      <c r="E8" s="19">
        <f>SUM(SMALL(G8:K8,{1}))</f>
        <v>0</v>
      </c>
      <c r="F8" s="23">
        <f t="shared" si="1"/>
        <v>14</v>
      </c>
      <c r="G8" s="25">
        <v>14</v>
      </c>
      <c r="H8" s="9">
        <v>0</v>
      </c>
      <c r="I8" s="9">
        <v>0</v>
      </c>
      <c r="J8" s="9">
        <v>0</v>
      </c>
      <c r="K8" s="9">
        <v>0</v>
      </c>
      <c r="L8" s="137">
        <f t="shared" si="2"/>
        <v>1</v>
      </c>
      <c r="M8" s="155">
        <f t="shared" si="3"/>
        <v>14</v>
      </c>
      <c r="N8" t="str">
        <f t="shared" si="4"/>
        <v>1</v>
      </c>
      <c r="O8" s="159">
        <f t="shared" si="5"/>
        <v>14</v>
      </c>
    </row>
    <row r="9" spans="1:15" ht="19.5" customHeight="1">
      <c r="A9" s="62">
        <v>5</v>
      </c>
      <c r="B9" s="194" t="s">
        <v>177</v>
      </c>
      <c r="C9" s="194" t="s">
        <v>21</v>
      </c>
      <c r="D9" s="34">
        <f t="shared" si="0"/>
        <v>14</v>
      </c>
      <c r="E9" s="19">
        <f>SUM(SMALL(G9:K9,{1}))</f>
        <v>0</v>
      </c>
      <c r="F9" s="23">
        <f t="shared" si="1"/>
        <v>14</v>
      </c>
      <c r="G9" s="25">
        <v>14</v>
      </c>
      <c r="H9" s="9">
        <v>0</v>
      </c>
      <c r="I9" s="9">
        <v>0</v>
      </c>
      <c r="J9" s="9">
        <v>0</v>
      </c>
      <c r="K9" s="9">
        <v>0</v>
      </c>
      <c r="L9" s="137">
        <f t="shared" si="2"/>
        <v>1</v>
      </c>
      <c r="M9" s="155">
        <f t="shared" si="3"/>
        <v>14</v>
      </c>
      <c r="N9" t="str">
        <f t="shared" si="4"/>
        <v>1</v>
      </c>
      <c r="O9" s="159">
        <f t="shared" si="5"/>
        <v>14</v>
      </c>
    </row>
    <row r="10" spans="1:15" ht="19.5" customHeight="1">
      <c r="A10" s="62">
        <v>6</v>
      </c>
      <c r="B10" s="194" t="s">
        <v>150</v>
      </c>
      <c r="C10" s="194" t="s">
        <v>12</v>
      </c>
      <c r="D10" s="34">
        <f t="shared" si="0"/>
        <v>13</v>
      </c>
      <c r="E10" s="19">
        <f>SUM(SMALL(G10:K10,{1}))</f>
        <v>0</v>
      </c>
      <c r="F10" s="23">
        <f t="shared" si="1"/>
        <v>13</v>
      </c>
      <c r="G10" s="25">
        <v>13</v>
      </c>
      <c r="H10" s="9">
        <v>0</v>
      </c>
      <c r="I10" s="9">
        <v>0</v>
      </c>
      <c r="J10" s="9">
        <v>0</v>
      </c>
      <c r="K10" s="9">
        <v>0</v>
      </c>
      <c r="L10" s="137">
        <f t="shared" si="2"/>
        <v>1</v>
      </c>
      <c r="M10" s="155">
        <f t="shared" si="3"/>
        <v>13</v>
      </c>
      <c r="N10" t="str">
        <f t="shared" si="4"/>
        <v>1</v>
      </c>
      <c r="O10" s="159">
        <f t="shared" si="5"/>
        <v>13</v>
      </c>
    </row>
    <row r="11" spans="1:15" ht="19.5" customHeight="1">
      <c r="A11" s="62">
        <v>7</v>
      </c>
      <c r="B11" s="194" t="s">
        <v>164</v>
      </c>
      <c r="C11" s="194" t="s">
        <v>16</v>
      </c>
      <c r="D11" s="34">
        <f t="shared" si="0"/>
        <v>13</v>
      </c>
      <c r="E11" s="19">
        <f>SUM(SMALL(G11:K11,{1}))</f>
        <v>0</v>
      </c>
      <c r="F11" s="23">
        <f t="shared" si="1"/>
        <v>13</v>
      </c>
      <c r="G11" s="25">
        <v>13</v>
      </c>
      <c r="H11" s="9">
        <v>0</v>
      </c>
      <c r="I11" s="9">
        <v>0</v>
      </c>
      <c r="J11" s="9">
        <v>0</v>
      </c>
      <c r="K11" s="9">
        <v>0</v>
      </c>
      <c r="L11" s="137">
        <f t="shared" si="2"/>
        <v>1</v>
      </c>
      <c r="M11" s="155">
        <f t="shared" si="3"/>
        <v>13</v>
      </c>
      <c r="N11" t="str">
        <f t="shared" si="4"/>
        <v>1</v>
      </c>
      <c r="O11" s="159">
        <f t="shared" si="5"/>
        <v>13</v>
      </c>
    </row>
    <row r="12" spans="1:15" ht="19.5" customHeight="1">
      <c r="A12" s="62">
        <v>8</v>
      </c>
      <c r="B12" s="194" t="s">
        <v>178</v>
      </c>
      <c r="C12" s="194" t="s">
        <v>16</v>
      </c>
      <c r="D12" s="34">
        <f t="shared" si="0"/>
        <v>13</v>
      </c>
      <c r="E12" s="19">
        <f>SUM(SMALL(G12:K12,{1}))</f>
        <v>0</v>
      </c>
      <c r="F12" s="23">
        <f t="shared" si="1"/>
        <v>13</v>
      </c>
      <c r="G12" s="25">
        <v>13</v>
      </c>
      <c r="H12" s="9">
        <v>0</v>
      </c>
      <c r="I12" s="9">
        <v>0</v>
      </c>
      <c r="J12" s="9">
        <v>0</v>
      </c>
      <c r="K12" s="9">
        <v>0</v>
      </c>
      <c r="L12" s="137">
        <f t="shared" si="2"/>
        <v>1</v>
      </c>
      <c r="M12" s="155">
        <f t="shared" si="3"/>
        <v>13</v>
      </c>
      <c r="N12" t="str">
        <f t="shared" si="4"/>
        <v>1</v>
      </c>
      <c r="O12" s="159">
        <f t="shared" si="5"/>
        <v>13</v>
      </c>
    </row>
    <row r="13" spans="1:15" ht="19.5" customHeight="1">
      <c r="A13" s="62">
        <v>9</v>
      </c>
      <c r="B13" s="194" t="s">
        <v>151</v>
      </c>
      <c r="C13" s="194" t="s">
        <v>16</v>
      </c>
      <c r="D13" s="34">
        <f t="shared" si="0"/>
        <v>12</v>
      </c>
      <c r="E13" s="19">
        <f>SUM(SMALL(G13:K13,{1}))</f>
        <v>0</v>
      </c>
      <c r="F13" s="23">
        <f t="shared" si="1"/>
        <v>12</v>
      </c>
      <c r="G13" s="25">
        <v>12</v>
      </c>
      <c r="H13" s="9">
        <v>0</v>
      </c>
      <c r="I13" s="9">
        <v>0</v>
      </c>
      <c r="J13" s="9">
        <v>0</v>
      </c>
      <c r="K13" s="9">
        <v>0</v>
      </c>
      <c r="L13" s="137">
        <f t="shared" si="2"/>
        <v>1</v>
      </c>
      <c r="M13" s="155">
        <f t="shared" si="3"/>
        <v>12</v>
      </c>
      <c r="N13" t="str">
        <f t="shared" si="4"/>
        <v>1</v>
      </c>
      <c r="O13" s="159">
        <f t="shared" si="5"/>
        <v>12</v>
      </c>
    </row>
    <row r="14" spans="1:15" ht="19.5" customHeight="1">
      <c r="A14" s="62">
        <v>10</v>
      </c>
      <c r="B14" s="38" t="s">
        <v>152</v>
      </c>
      <c r="C14" s="194" t="s">
        <v>16</v>
      </c>
      <c r="D14" s="34">
        <f t="shared" si="0"/>
        <v>11</v>
      </c>
      <c r="E14" s="19">
        <f>SUM(SMALL(G14:K14,{1}))</f>
        <v>0</v>
      </c>
      <c r="F14" s="23">
        <f t="shared" si="1"/>
        <v>11</v>
      </c>
      <c r="G14" s="25">
        <v>11</v>
      </c>
      <c r="H14" s="9">
        <v>0</v>
      </c>
      <c r="I14" s="9">
        <v>0</v>
      </c>
      <c r="J14" s="9">
        <v>0</v>
      </c>
      <c r="K14" s="9">
        <v>0</v>
      </c>
      <c r="L14" s="137">
        <f t="shared" si="2"/>
        <v>1</v>
      </c>
      <c r="M14" s="155">
        <f t="shared" si="3"/>
        <v>11</v>
      </c>
      <c r="N14" t="str">
        <f t="shared" si="4"/>
        <v>1</v>
      </c>
      <c r="O14" s="159">
        <f t="shared" si="5"/>
        <v>11</v>
      </c>
    </row>
    <row r="15" spans="1:15" ht="19.5" customHeight="1">
      <c r="A15" s="62">
        <v>11</v>
      </c>
      <c r="B15" s="194" t="s">
        <v>153</v>
      </c>
      <c r="C15" s="194" t="s">
        <v>14</v>
      </c>
      <c r="D15" s="34">
        <f t="shared" si="0"/>
        <v>11</v>
      </c>
      <c r="E15" s="19">
        <f>SUM(SMALL(G15:K15,{1}))</f>
        <v>0</v>
      </c>
      <c r="F15" s="23">
        <f t="shared" si="1"/>
        <v>11</v>
      </c>
      <c r="G15" s="25">
        <v>11</v>
      </c>
      <c r="H15" s="9">
        <v>0</v>
      </c>
      <c r="I15" s="9">
        <v>0</v>
      </c>
      <c r="J15" s="9">
        <v>0</v>
      </c>
      <c r="K15" s="9">
        <v>0</v>
      </c>
      <c r="L15" s="137">
        <f t="shared" si="2"/>
        <v>1</v>
      </c>
      <c r="M15" s="155">
        <f t="shared" si="3"/>
        <v>11</v>
      </c>
      <c r="N15" t="str">
        <f t="shared" si="4"/>
        <v>1</v>
      </c>
      <c r="O15" s="159">
        <f t="shared" si="5"/>
        <v>11</v>
      </c>
    </row>
    <row r="16" spans="1:15" ht="19.5" customHeight="1">
      <c r="A16" s="62">
        <v>12</v>
      </c>
      <c r="B16" s="194" t="s">
        <v>163</v>
      </c>
      <c r="C16" s="194" t="s">
        <v>20</v>
      </c>
      <c r="D16" s="34">
        <f t="shared" si="0"/>
        <v>11</v>
      </c>
      <c r="E16" s="19">
        <f>SUM(SMALL(G16:K16,{1}))</f>
        <v>0</v>
      </c>
      <c r="F16" s="23">
        <f t="shared" si="1"/>
        <v>11</v>
      </c>
      <c r="G16" s="25">
        <v>11</v>
      </c>
      <c r="H16" s="9">
        <v>0</v>
      </c>
      <c r="I16" s="9">
        <v>0</v>
      </c>
      <c r="J16" s="9">
        <v>0</v>
      </c>
      <c r="K16" s="9">
        <v>0</v>
      </c>
      <c r="L16" s="137">
        <f t="shared" si="2"/>
        <v>1</v>
      </c>
      <c r="M16" s="155">
        <f t="shared" si="3"/>
        <v>11</v>
      </c>
      <c r="N16" t="str">
        <f t="shared" si="4"/>
        <v>1</v>
      </c>
      <c r="O16" s="159">
        <f t="shared" si="5"/>
        <v>11</v>
      </c>
    </row>
    <row r="17" spans="1:15" ht="19.5" customHeight="1">
      <c r="A17" s="62">
        <v>13</v>
      </c>
      <c r="B17" s="194" t="s">
        <v>170</v>
      </c>
      <c r="C17" s="194" t="s">
        <v>16</v>
      </c>
      <c r="D17" s="34">
        <f t="shared" si="0"/>
        <v>11</v>
      </c>
      <c r="E17" s="19">
        <f>SUM(SMALL(G17:K17,{1}))</f>
        <v>0</v>
      </c>
      <c r="F17" s="23">
        <f t="shared" si="1"/>
        <v>11</v>
      </c>
      <c r="G17" s="25">
        <v>11</v>
      </c>
      <c r="H17" s="9">
        <v>0</v>
      </c>
      <c r="I17" s="9">
        <v>0</v>
      </c>
      <c r="J17" s="9">
        <v>0</v>
      </c>
      <c r="K17" s="9">
        <v>0</v>
      </c>
      <c r="L17" s="137">
        <f t="shared" si="2"/>
        <v>1</v>
      </c>
      <c r="M17" s="155">
        <f t="shared" si="3"/>
        <v>11</v>
      </c>
      <c r="N17" t="str">
        <f t="shared" si="4"/>
        <v>1</v>
      </c>
      <c r="O17" s="159">
        <f t="shared" si="5"/>
        <v>11</v>
      </c>
    </row>
    <row r="18" spans="1:15" ht="19.5" customHeight="1">
      <c r="A18" s="62">
        <v>14</v>
      </c>
      <c r="B18" s="194" t="s">
        <v>172</v>
      </c>
      <c r="C18" s="194" t="s">
        <v>16</v>
      </c>
      <c r="D18" s="34">
        <f t="shared" si="0"/>
        <v>11</v>
      </c>
      <c r="E18" s="19">
        <f>SUM(SMALL(G18:K18,{1}))</f>
        <v>0</v>
      </c>
      <c r="F18" s="23">
        <f t="shared" si="1"/>
        <v>11</v>
      </c>
      <c r="G18" s="25">
        <v>11</v>
      </c>
      <c r="H18" s="9">
        <v>0</v>
      </c>
      <c r="I18" s="9">
        <v>0</v>
      </c>
      <c r="J18" s="9">
        <v>0</v>
      </c>
      <c r="K18" s="9">
        <v>0</v>
      </c>
      <c r="L18" s="137">
        <f t="shared" si="2"/>
        <v>1</v>
      </c>
      <c r="M18" s="155">
        <f t="shared" si="3"/>
        <v>11</v>
      </c>
      <c r="N18" t="str">
        <f t="shared" si="4"/>
        <v>1</v>
      </c>
      <c r="O18" s="159">
        <f t="shared" si="5"/>
        <v>11</v>
      </c>
    </row>
    <row r="19" spans="1:15" ht="19.5" customHeight="1">
      <c r="A19" s="62">
        <v>15</v>
      </c>
      <c r="B19" s="194" t="s">
        <v>173</v>
      </c>
      <c r="C19" s="194" t="s">
        <v>174</v>
      </c>
      <c r="D19" s="34">
        <f t="shared" si="0"/>
        <v>11</v>
      </c>
      <c r="E19" s="19">
        <f>SUM(SMALL(G19:K19,{1}))</f>
        <v>0</v>
      </c>
      <c r="F19" s="23">
        <f t="shared" si="1"/>
        <v>11</v>
      </c>
      <c r="G19" s="25">
        <v>11</v>
      </c>
      <c r="H19" s="9">
        <v>0</v>
      </c>
      <c r="I19" s="9">
        <v>0</v>
      </c>
      <c r="J19" s="9">
        <v>0</v>
      </c>
      <c r="K19" s="9">
        <v>0</v>
      </c>
      <c r="L19" s="137">
        <f t="shared" si="2"/>
        <v>1</v>
      </c>
      <c r="M19" s="155">
        <f t="shared" si="3"/>
        <v>11</v>
      </c>
      <c r="N19" t="str">
        <f t="shared" si="4"/>
        <v>1</v>
      </c>
      <c r="O19" s="159">
        <f t="shared" si="5"/>
        <v>11</v>
      </c>
    </row>
    <row r="20" spans="1:15" ht="19.5" customHeight="1">
      <c r="A20" s="62">
        <v>16</v>
      </c>
      <c r="B20" s="194" t="s">
        <v>161</v>
      </c>
      <c r="C20" s="194" t="s">
        <v>11</v>
      </c>
      <c r="D20" s="34">
        <f t="shared" si="0"/>
        <v>10</v>
      </c>
      <c r="E20" s="19">
        <f>SUM(SMALL(G20:K20,{1}))</f>
        <v>0</v>
      </c>
      <c r="F20" s="23">
        <f t="shared" si="1"/>
        <v>10</v>
      </c>
      <c r="G20" s="25">
        <v>10</v>
      </c>
      <c r="H20" s="9">
        <v>0</v>
      </c>
      <c r="I20" s="9">
        <v>0</v>
      </c>
      <c r="J20" s="9">
        <v>0</v>
      </c>
      <c r="K20" s="9">
        <v>0</v>
      </c>
      <c r="L20" s="137">
        <f t="shared" si="2"/>
        <v>1</v>
      </c>
      <c r="M20" s="155">
        <f t="shared" si="3"/>
        <v>10</v>
      </c>
      <c r="N20" t="str">
        <f t="shared" si="4"/>
        <v>1</v>
      </c>
      <c r="O20" s="159">
        <f t="shared" si="5"/>
        <v>10</v>
      </c>
    </row>
    <row r="21" spans="1:15" ht="19.5" customHeight="1">
      <c r="A21" s="62">
        <v>17</v>
      </c>
      <c r="B21" s="194" t="s">
        <v>165</v>
      </c>
      <c r="C21" s="194" t="s">
        <v>16</v>
      </c>
      <c r="D21" s="34">
        <f t="shared" si="0"/>
        <v>10</v>
      </c>
      <c r="E21" s="19">
        <f>SUM(SMALL(G21:K21,{1}))</f>
        <v>0</v>
      </c>
      <c r="F21" s="23">
        <f t="shared" si="1"/>
        <v>10</v>
      </c>
      <c r="G21" s="25">
        <v>10</v>
      </c>
      <c r="H21" s="9">
        <v>0</v>
      </c>
      <c r="I21" s="9">
        <v>0</v>
      </c>
      <c r="J21" s="9">
        <v>0</v>
      </c>
      <c r="K21" s="9">
        <v>0</v>
      </c>
      <c r="L21" s="137">
        <f t="shared" si="2"/>
        <v>1</v>
      </c>
      <c r="M21" s="155">
        <f t="shared" si="3"/>
        <v>10</v>
      </c>
      <c r="N21" t="str">
        <f t="shared" si="4"/>
        <v>1</v>
      </c>
      <c r="O21" s="159">
        <f t="shared" si="5"/>
        <v>10</v>
      </c>
    </row>
    <row r="22" spans="1:15" ht="19.5" customHeight="1">
      <c r="A22" s="62">
        <v>18</v>
      </c>
      <c r="B22" s="194" t="s">
        <v>159</v>
      </c>
      <c r="C22" s="194" t="s">
        <v>11</v>
      </c>
      <c r="D22" s="34">
        <f t="shared" si="0"/>
        <v>9</v>
      </c>
      <c r="E22" s="19">
        <f>SUM(SMALL(G22:K22,{1}))</f>
        <v>0</v>
      </c>
      <c r="F22" s="23">
        <f t="shared" si="1"/>
        <v>9</v>
      </c>
      <c r="G22" s="25">
        <v>9</v>
      </c>
      <c r="H22" s="9">
        <v>0</v>
      </c>
      <c r="I22" s="9">
        <v>0</v>
      </c>
      <c r="J22" s="9">
        <v>0</v>
      </c>
      <c r="K22" s="9">
        <v>0</v>
      </c>
      <c r="L22" s="137">
        <f t="shared" si="2"/>
        <v>1</v>
      </c>
      <c r="M22" s="155">
        <f t="shared" si="3"/>
        <v>9</v>
      </c>
      <c r="N22" t="str">
        <f t="shared" si="4"/>
        <v>1</v>
      </c>
      <c r="O22" s="159">
        <f t="shared" si="5"/>
        <v>9</v>
      </c>
    </row>
    <row r="23" spans="1:15" ht="19.5" customHeight="1">
      <c r="A23" s="62">
        <v>19</v>
      </c>
      <c r="B23" s="194" t="s">
        <v>176</v>
      </c>
      <c r="C23" s="194" t="s">
        <v>11</v>
      </c>
      <c r="D23" s="34">
        <f t="shared" si="0"/>
        <v>9</v>
      </c>
      <c r="E23" s="19">
        <f>SUM(SMALL(G23:K23,{1}))</f>
        <v>0</v>
      </c>
      <c r="F23" s="23">
        <f t="shared" si="1"/>
        <v>9</v>
      </c>
      <c r="G23" s="25">
        <v>9</v>
      </c>
      <c r="H23" s="9">
        <v>0</v>
      </c>
      <c r="I23" s="9">
        <v>0</v>
      </c>
      <c r="J23" s="9">
        <v>0</v>
      </c>
      <c r="K23" s="9">
        <v>0</v>
      </c>
      <c r="L23" s="137">
        <f t="shared" si="2"/>
        <v>1</v>
      </c>
      <c r="M23" s="155">
        <f t="shared" si="3"/>
        <v>9</v>
      </c>
      <c r="N23" t="str">
        <f t="shared" si="4"/>
        <v>1</v>
      </c>
      <c r="O23" s="159">
        <f t="shared" si="5"/>
        <v>9</v>
      </c>
    </row>
    <row r="24" spans="1:15" ht="19.5" customHeight="1">
      <c r="A24" s="62">
        <v>20</v>
      </c>
      <c r="B24" s="194" t="s">
        <v>166</v>
      </c>
      <c r="C24" s="194" t="s">
        <v>76</v>
      </c>
      <c r="D24" s="34">
        <f t="shared" si="0"/>
        <v>8</v>
      </c>
      <c r="E24" s="19">
        <f>SUM(SMALL(G24:K24,{1}))</f>
        <v>0</v>
      </c>
      <c r="F24" s="23">
        <f t="shared" si="1"/>
        <v>8</v>
      </c>
      <c r="G24" s="25">
        <v>8</v>
      </c>
      <c r="H24" s="9">
        <v>0</v>
      </c>
      <c r="I24" s="9">
        <v>0</v>
      </c>
      <c r="J24" s="9">
        <v>0</v>
      </c>
      <c r="K24" s="9">
        <v>0</v>
      </c>
      <c r="L24" s="137">
        <f t="shared" si="2"/>
        <v>1</v>
      </c>
      <c r="M24" s="155">
        <f t="shared" si="3"/>
        <v>8</v>
      </c>
      <c r="N24" t="str">
        <f t="shared" si="4"/>
        <v>1</v>
      </c>
      <c r="O24" s="159">
        <f t="shared" si="5"/>
        <v>8</v>
      </c>
    </row>
    <row r="25" spans="1:15" ht="19.5" customHeight="1">
      <c r="A25" s="62">
        <v>21</v>
      </c>
      <c r="B25" s="194" t="s">
        <v>167</v>
      </c>
      <c r="C25" s="194" t="s">
        <v>11</v>
      </c>
      <c r="D25" s="34">
        <f t="shared" si="0"/>
        <v>5</v>
      </c>
      <c r="E25" s="19">
        <f>SUM(SMALL(G25:K25,{1}))</f>
        <v>0</v>
      </c>
      <c r="F25" s="23">
        <f t="shared" si="1"/>
        <v>5</v>
      </c>
      <c r="G25" s="25">
        <v>5</v>
      </c>
      <c r="H25" s="9">
        <v>0</v>
      </c>
      <c r="I25" s="9">
        <v>0</v>
      </c>
      <c r="J25" s="9">
        <v>0</v>
      </c>
      <c r="K25" s="9">
        <v>0</v>
      </c>
      <c r="L25" s="137">
        <f t="shared" si="2"/>
        <v>1</v>
      </c>
      <c r="M25" s="155">
        <f t="shared" si="3"/>
        <v>5</v>
      </c>
      <c r="N25" t="str">
        <f t="shared" si="4"/>
        <v>1</v>
      </c>
      <c r="O25" s="159">
        <f t="shared" si="5"/>
        <v>5</v>
      </c>
    </row>
    <row r="26" spans="1:15" ht="19.5" customHeight="1">
      <c r="A26" s="62">
        <v>22</v>
      </c>
      <c r="B26" s="194" t="s">
        <v>169</v>
      </c>
      <c r="C26" s="194" t="s">
        <v>16</v>
      </c>
      <c r="D26" s="34">
        <f t="shared" si="0"/>
        <v>4</v>
      </c>
      <c r="E26" s="19">
        <f>SUM(SMALL(G26:K26,{1}))</f>
        <v>0</v>
      </c>
      <c r="F26" s="23">
        <f t="shared" si="1"/>
        <v>4</v>
      </c>
      <c r="G26" s="25">
        <v>4</v>
      </c>
      <c r="H26" s="9">
        <v>0</v>
      </c>
      <c r="I26" s="9">
        <v>0</v>
      </c>
      <c r="J26" s="9">
        <v>0</v>
      </c>
      <c r="K26" s="9">
        <v>0</v>
      </c>
      <c r="L26" s="137">
        <f t="shared" si="2"/>
        <v>1</v>
      </c>
      <c r="M26" s="155">
        <f t="shared" si="3"/>
        <v>4</v>
      </c>
      <c r="N26" t="str">
        <f t="shared" si="4"/>
        <v>1</v>
      </c>
      <c r="O26" s="159">
        <f t="shared" si="5"/>
        <v>4</v>
      </c>
    </row>
    <row r="27" spans="1:15" ht="19.5" customHeight="1">
      <c r="A27" s="62">
        <v>23</v>
      </c>
      <c r="B27" s="194" t="s">
        <v>148</v>
      </c>
      <c r="C27" s="194" t="s">
        <v>20</v>
      </c>
      <c r="D27" s="34">
        <f t="shared" si="0"/>
        <v>0</v>
      </c>
      <c r="E27" s="19">
        <f>SUM(SMALL(G27:K27,{1}))</f>
        <v>0</v>
      </c>
      <c r="F27" s="23">
        <f t="shared" si="1"/>
        <v>0</v>
      </c>
      <c r="G27" s="25">
        <v>0</v>
      </c>
      <c r="H27" s="9">
        <v>0</v>
      </c>
      <c r="I27" s="9">
        <v>0</v>
      </c>
      <c r="J27" s="9">
        <v>0</v>
      </c>
      <c r="K27" s="9">
        <v>0</v>
      </c>
      <c r="L27" s="137">
        <f t="shared" si="2"/>
        <v>0</v>
      </c>
      <c r="M27" s="155" t="e">
        <f t="shared" si="3"/>
        <v>#DIV/0!</v>
      </c>
      <c r="N27" t="str">
        <f t="shared" si="4"/>
        <v>0</v>
      </c>
      <c r="O27" s="159" t="e">
        <f t="shared" si="5"/>
        <v>#DIV/0!</v>
      </c>
    </row>
    <row r="28" spans="1:15" ht="19.5" customHeight="1">
      <c r="A28" s="62">
        <v>24</v>
      </c>
      <c r="B28" s="194" t="s">
        <v>154</v>
      </c>
      <c r="C28" s="194" t="s">
        <v>21</v>
      </c>
      <c r="D28" s="34">
        <f t="shared" si="0"/>
        <v>0</v>
      </c>
      <c r="E28" s="19">
        <f>SUM(SMALL(G28:K28,{1}))</f>
        <v>0</v>
      </c>
      <c r="F28" s="23">
        <f t="shared" si="1"/>
        <v>0</v>
      </c>
      <c r="G28" s="25">
        <v>0</v>
      </c>
      <c r="H28" s="9">
        <v>0</v>
      </c>
      <c r="I28" s="9">
        <v>0</v>
      </c>
      <c r="J28" s="9">
        <v>0</v>
      </c>
      <c r="K28" s="9">
        <v>0</v>
      </c>
      <c r="L28" s="137">
        <f t="shared" si="2"/>
        <v>0</v>
      </c>
      <c r="M28" s="155" t="e">
        <f t="shared" si="3"/>
        <v>#DIV/0!</v>
      </c>
      <c r="N28" t="str">
        <f t="shared" si="4"/>
        <v>0</v>
      </c>
      <c r="O28" s="159" t="e">
        <f t="shared" si="5"/>
        <v>#DIV/0!</v>
      </c>
    </row>
    <row r="29" spans="1:15" ht="19.5" customHeight="1">
      <c r="A29" s="62">
        <v>25</v>
      </c>
      <c r="B29" s="194" t="s">
        <v>155</v>
      </c>
      <c r="C29" s="194" t="s">
        <v>21</v>
      </c>
      <c r="D29" s="34">
        <f t="shared" si="0"/>
        <v>0</v>
      </c>
      <c r="E29" s="19">
        <f>SUM(SMALL(G29:K29,{1}))</f>
        <v>0</v>
      </c>
      <c r="F29" s="23">
        <f t="shared" si="1"/>
        <v>0</v>
      </c>
      <c r="G29" s="25">
        <v>0</v>
      </c>
      <c r="H29" s="9">
        <v>0</v>
      </c>
      <c r="I29" s="9">
        <v>0</v>
      </c>
      <c r="J29" s="9">
        <v>0</v>
      </c>
      <c r="K29" s="9">
        <v>0</v>
      </c>
      <c r="L29" s="137">
        <f t="shared" si="2"/>
        <v>0</v>
      </c>
      <c r="M29" s="155" t="e">
        <f t="shared" si="3"/>
        <v>#DIV/0!</v>
      </c>
      <c r="N29" t="str">
        <f t="shared" si="4"/>
        <v>0</v>
      </c>
      <c r="O29" s="159" t="e">
        <f t="shared" si="5"/>
        <v>#DIV/0!</v>
      </c>
    </row>
    <row r="30" spans="1:15" ht="19.5" customHeight="1">
      <c r="A30" s="62">
        <v>26</v>
      </c>
      <c r="B30" s="194" t="s">
        <v>156</v>
      </c>
      <c r="C30" s="194" t="s">
        <v>11</v>
      </c>
      <c r="D30" s="34">
        <f t="shared" si="0"/>
        <v>0</v>
      </c>
      <c r="E30" s="19">
        <f>SUM(SMALL(G30:K30,{1}))</f>
        <v>0</v>
      </c>
      <c r="F30" s="23">
        <f t="shared" si="1"/>
        <v>0</v>
      </c>
      <c r="G30" s="25">
        <v>0</v>
      </c>
      <c r="H30" s="9">
        <v>0</v>
      </c>
      <c r="I30" s="9">
        <v>0</v>
      </c>
      <c r="J30" s="9">
        <v>0</v>
      </c>
      <c r="K30" s="9">
        <v>0</v>
      </c>
      <c r="L30" s="137">
        <f t="shared" si="2"/>
        <v>0</v>
      </c>
      <c r="M30" s="155" t="e">
        <f t="shared" si="3"/>
        <v>#DIV/0!</v>
      </c>
      <c r="N30" t="str">
        <f t="shared" si="4"/>
        <v>0</v>
      </c>
      <c r="O30" s="159" t="e">
        <f t="shared" si="5"/>
        <v>#DIV/0!</v>
      </c>
    </row>
    <row r="31" spans="1:15" ht="19.5" customHeight="1">
      <c r="A31" s="62">
        <v>27</v>
      </c>
      <c r="B31" s="194" t="s">
        <v>157</v>
      </c>
      <c r="C31" s="194" t="s">
        <v>76</v>
      </c>
      <c r="D31" s="34">
        <f t="shared" si="0"/>
        <v>0</v>
      </c>
      <c r="E31" s="19">
        <f>SUM(SMALL(G31:K31,{1}))</f>
        <v>0</v>
      </c>
      <c r="F31" s="23">
        <f t="shared" si="1"/>
        <v>0</v>
      </c>
      <c r="G31" s="25">
        <v>0</v>
      </c>
      <c r="H31" s="9">
        <v>0</v>
      </c>
      <c r="I31" s="9">
        <v>0</v>
      </c>
      <c r="J31" s="9">
        <v>0</v>
      </c>
      <c r="K31" s="9">
        <v>0</v>
      </c>
      <c r="L31" s="137">
        <f t="shared" si="2"/>
        <v>0</v>
      </c>
      <c r="M31" s="155" t="e">
        <f t="shared" si="3"/>
        <v>#DIV/0!</v>
      </c>
      <c r="N31" t="str">
        <f t="shared" si="4"/>
        <v>0</v>
      </c>
      <c r="O31" s="159" t="e">
        <f t="shared" si="5"/>
        <v>#DIV/0!</v>
      </c>
    </row>
    <row r="32" spans="1:15" ht="19.5" customHeight="1">
      <c r="A32" s="62">
        <v>28</v>
      </c>
      <c r="B32" s="256" t="s">
        <v>158</v>
      </c>
      <c r="C32" s="55" t="s">
        <v>76</v>
      </c>
      <c r="D32" s="34">
        <f t="shared" si="0"/>
        <v>0</v>
      </c>
      <c r="E32" s="19">
        <f>SUM(SMALL(G32:K32,{1}))</f>
        <v>0</v>
      </c>
      <c r="F32" s="23">
        <f t="shared" si="1"/>
        <v>0</v>
      </c>
      <c r="G32" s="25">
        <v>0</v>
      </c>
      <c r="H32" s="9">
        <v>0</v>
      </c>
      <c r="I32" s="9">
        <v>0</v>
      </c>
      <c r="J32" s="9">
        <v>0</v>
      </c>
      <c r="K32" s="9">
        <v>0</v>
      </c>
      <c r="L32" s="137">
        <f t="shared" si="2"/>
        <v>0</v>
      </c>
      <c r="M32" s="155" t="e">
        <f t="shared" si="3"/>
        <v>#DIV/0!</v>
      </c>
      <c r="N32" t="str">
        <f t="shared" si="4"/>
        <v>0</v>
      </c>
      <c r="O32" s="159" t="e">
        <f t="shared" si="5"/>
        <v>#DIV/0!</v>
      </c>
    </row>
    <row r="33" spans="1:15" ht="19.5" customHeight="1">
      <c r="A33" s="62">
        <v>29</v>
      </c>
      <c r="B33" s="194" t="s">
        <v>168</v>
      </c>
      <c r="C33" s="194" t="s">
        <v>13</v>
      </c>
      <c r="D33" s="34">
        <f t="shared" si="0"/>
        <v>0</v>
      </c>
      <c r="E33" s="19">
        <f>SUM(SMALL(G33:K33,{1}))</f>
        <v>0</v>
      </c>
      <c r="F33" s="23">
        <f t="shared" si="1"/>
        <v>0</v>
      </c>
      <c r="G33" s="25">
        <v>0</v>
      </c>
      <c r="H33" s="9">
        <v>0</v>
      </c>
      <c r="I33" s="9">
        <v>0</v>
      </c>
      <c r="J33" s="9">
        <v>0</v>
      </c>
      <c r="K33" s="9">
        <v>0</v>
      </c>
      <c r="L33" s="137">
        <f t="shared" si="2"/>
        <v>0</v>
      </c>
      <c r="M33" s="155" t="e">
        <f t="shared" si="3"/>
        <v>#DIV/0!</v>
      </c>
      <c r="N33" t="str">
        <f t="shared" si="4"/>
        <v>0</v>
      </c>
      <c r="O33" s="159" t="e">
        <f t="shared" si="5"/>
        <v>#DIV/0!</v>
      </c>
    </row>
    <row r="34" spans="1:15" ht="19.5" customHeight="1">
      <c r="A34" s="62">
        <v>30</v>
      </c>
      <c r="B34" s="194" t="s">
        <v>175</v>
      </c>
      <c r="C34" s="194" t="s">
        <v>12</v>
      </c>
      <c r="D34" s="34">
        <f t="shared" si="0"/>
        <v>0</v>
      </c>
      <c r="E34" s="19">
        <f>SUM(SMALL(G34:K34,{1}))</f>
        <v>0</v>
      </c>
      <c r="F34" s="23">
        <f t="shared" si="1"/>
        <v>0</v>
      </c>
      <c r="G34" s="25">
        <v>0</v>
      </c>
      <c r="H34" s="9">
        <v>0</v>
      </c>
      <c r="I34" s="9">
        <v>0</v>
      </c>
      <c r="J34" s="9">
        <v>0</v>
      </c>
      <c r="K34" s="9">
        <v>0</v>
      </c>
      <c r="L34" s="137">
        <f t="shared" si="2"/>
        <v>0</v>
      </c>
      <c r="M34" s="155" t="e">
        <f t="shared" si="3"/>
        <v>#DIV/0!</v>
      </c>
      <c r="N34" t="str">
        <f t="shared" si="4"/>
        <v>0</v>
      </c>
      <c r="O34" s="159" t="e">
        <f t="shared" si="5"/>
        <v>#DIV/0!</v>
      </c>
    </row>
    <row r="35" spans="1:15" ht="19.5" customHeight="1">
      <c r="A35" s="62">
        <v>31</v>
      </c>
      <c r="B35" s="194" t="s">
        <v>179</v>
      </c>
      <c r="C35" s="194" t="s">
        <v>18</v>
      </c>
      <c r="D35" s="34">
        <f t="shared" si="0"/>
        <v>0</v>
      </c>
      <c r="E35" s="19">
        <f>SUM(SMALL(G35:K35,{1}))</f>
        <v>0</v>
      </c>
      <c r="F35" s="23">
        <f t="shared" si="1"/>
        <v>0</v>
      </c>
      <c r="G35" s="25">
        <v>0</v>
      </c>
      <c r="H35" s="9">
        <v>0</v>
      </c>
      <c r="I35" s="9">
        <v>0</v>
      </c>
      <c r="J35" s="9">
        <v>0</v>
      </c>
      <c r="K35" s="9">
        <v>0</v>
      </c>
      <c r="L35" s="137">
        <f t="shared" si="2"/>
        <v>0</v>
      </c>
      <c r="M35" s="155" t="e">
        <f t="shared" si="3"/>
        <v>#DIV/0!</v>
      </c>
      <c r="N35" t="str">
        <f t="shared" si="4"/>
        <v>0</v>
      </c>
      <c r="O35" s="159" t="e">
        <f t="shared" si="5"/>
        <v>#DIV/0!</v>
      </c>
    </row>
    <row r="36" spans="1:15" ht="19.5" customHeight="1" thickBot="1">
      <c r="A36" s="62">
        <v>32</v>
      </c>
      <c r="B36" s="39" t="s">
        <v>180</v>
      </c>
      <c r="C36" s="39" t="s">
        <v>11</v>
      </c>
      <c r="D36" s="34">
        <f t="shared" si="0"/>
        <v>0</v>
      </c>
      <c r="E36" s="19">
        <f>SUM(SMALL(G36:K36,{1}))</f>
        <v>0</v>
      </c>
      <c r="F36" s="23">
        <f t="shared" si="1"/>
        <v>0</v>
      </c>
      <c r="G36" s="25">
        <v>0</v>
      </c>
      <c r="H36" s="9">
        <v>0</v>
      </c>
      <c r="I36" s="9">
        <v>0</v>
      </c>
      <c r="J36" s="9">
        <v>0</v>
      </c>
      <c r="K36" s="9">
        <v>0</v>
      </c>
      <c r="L36" s="138">
        <f t="shared" si="2"/>
        <v>0</v>
      </c>
      <c r="M36" s="157" t="e">
        <f t="shared" si="3"/>
        <v>#DIV/0!</v>
      </c>
      <c r="N36" t="str">
        <f t="shared" si="4"/>
        <v>0</v>
      </c>
      <c r="O36" s="160" t="e">
        <f t="shared" si="5"/>
        <v>#DIV/0!</v>
      </c>
    </row>
    <row r="37" spans="1:12" ht="19.5" customHeight="1" thickBot="1">
      <c r="A37" s="62"/>
      <c r="B37" s="272" t="s">
        <v>7</v>
      </c>
      <c r="C37" s="272"/>
      <c r="D37" s="13">
        <f aca="true" t="shared" si="6" ref="D37:K37">SUM(D5:D36)</f>
        <v>244</v>
      </c>
      <c r="E37" s="20">
        <f t="shared" si="6"/>
        <v>0</v>
      </c>
      <c r="F37" s="13">
        <f t="shared" si="6"/>
        <v>244</v>
      </c>
      <c r="G37" s="12">
        <f t="shared" si="6"/>
        <v>244</v>
      </c>
      <c r="H37" s="12">
        <f t="shared" si="6"/>
        <v>0</v>
      </c>
      <c r="I37" s="12">
        <f t="shared" si="6"/>
        <v>0</v>
      </c>
      <c r="J37" s="12">
        <f t="shared" si="6"/>
        <v>0</v>
      </c>
      <c r="K37" s="44">
        <f t="shared" si="6"/>
        <v>0</v>
      </c>
      <c r="L37" s="126"/>
    </row>
    <row r="38" spans="1:12" ht="19.5" customHeight="1">
      <c r="A38" s="62"/>
      <c r="B38" s="272" t="s">
        <v>9</v>
      </c>
      <c r="C38" s="272"/>
      <c r="D38" s="272"/>
      <c r="E38" s="272"/>
      <c r="F38" s="273"/>
      <c r="G38" s="11">
        <f>COUNTIF(G5:G36,"&gt; 0")</f>
        <v>22</v>
      </c>
      <c r="H38" s="11">
        <f>COUNTIF(H5:H36,"&gt; 0")</f>
        <v>0</v>
      </c>
      <c r="I38" s="11">
        <f>COUNTIF(I5:I36,"&gt; 0")</f>
        <v>0</v>
      </c>
      <c r="J38" s="11">
        <f>COUNTIF(J5:J36,"&gt; 0")</f>
        <v>0</v>
      </c>
      <c r="K38" s="11">
        <f>COUNTIF(K5:K36,"&gt; 0")</f>
        <v>0</v>
      </c>
      <c r="L38" s="126"/>
    </row>
    <row r="39" spans="1:12" ht="19.5" customHeight="1">
      <c r="A39" s="62"/>
      <c r="B39" s="274" t="s">
        <v>8</v>
      </c>
      <c r="C39" s="272"/>
      <c r="D39" s="272"/>
      <c r="E39" s="272"/>
      <c r="F39" s="273"/>
      <c r="G39" s="78">
        <f>GEOMEAN(G37/G38)</f>
        <v>11.090909090909092</v>
      </c>
      <c r="H39" s="78" t="e">
        <f>GEOMEAN(H37/H38)</f>
        <v>#DIV/0!</v>
      </c>
      <c r="I39" s="78" t="e">
        <f>GEOMEAN(I37/I38)</f>
        <v>#DIV/0!</v>
      </c>
      <c r="J39" s="78" t="e">
        <f>GEOMEAN(J37/J38)</f>
        <v>#DIV/0!</v>
      </c>
      <c r="K39" s="78" t="e">
        <f>GEOMEAN(K37/K38)</f>
        <v>#DIV/0!</v>
      </c>
      <c r="L39" s="126"/>
    </row>
    <row r="40" spans="1:12" ht="19.5" customHeight="1" thickBot="1">
      <c r="A40" s="63"/>
      <c r="B40" s="45"/>
      <c r="C40" s="45"/>
      <c r="D40" s="50"/>
      <c r="E40" s="51"/>
      <c r="F40" s="46"/>
      <c r="G40" s="47"/>
      <c r="H40" s="47"/>
      <c r="I40" s="47"/>
      <c r="J40" s="47"/>
      <c r="K40" s="47"/>
      <c r="L40" s="126"/>
    </row>
    <row r="41" spans="1:21" ht="12.75" customHeight="1">
      <c r="A41" s="28"/>
      <c r="B41" s="85" t="s">
        <v>30</v>
      </c>
      <c r="C41" s="68" t="s">
        <v>31</v>
      </c>
      <c r="D41" s="68"/>
      <c r="E41" s="68"/>
      <c r="F41" s="86"/>
      <c r="G41" s="105">
        <f>COUNTIF(G$5:G$36,15)</f>
        <v>2</v>
      </c>
      <c r="H41" s="97">
        <f>COUNTIF(H$5:H$36,15)</f>
        <v>0</v>
      </c>
      <c r="I41" s="69">
        <f>COUNTIF(I$5:I$36,15)</f>
        <v>0</v>
      </c>
      <c r="J41" s="69">
        <f>COUNTIF(J$5:J$36,15)</f>
        <v>0</v>
      </c>
      <c r="K41" s="70">
        <f>COUNTIF(K$5:K$36,15)</f>
        <v>0</v>
      </c>
      <c r="U41">
        <v>4</v>
      </c>
    </row>
    <row r="42" spans="1:11" ht="12.75" customHeight="1">
      <c r="A42" s="7"/>
      <c r="B42" s="90" t="s">
        <v>30</v>
      </c>
      <c r="C42" s="17" t="s">
        <v>32</v>
      </c>
      <c r="D42" s="17"/>
      <c r="E42" s="3"/>
      <c r="F42" s="3"/>
      <c r="G42" s="106">
        <f>COUNTIF(G$5:G$36,14)</f>
        <v>3</v>
      </c>
      <c r="H42" s="98">
        <f>COUNTIF(H$5:H$36,14)</f>
        <v>0</v>
      </c>
      <c r="I42" s="67">
        <f>COUNTIF(I$5:I$36,14)</f>
        <v>0</v>
      </c>
      <c r="J42" s="67">
        <f>COUNTIF(J$5:J$36,14)</f>
        <v>0</v>
      </c>
      <c r="K42" s="71">
        <f>COUNTIF(K$5:K$36,14)</f>
        <v>0</v>
      </c>
    </row>
    <row r="43" spans="1:11" ht="12.75" customHeight="1">
      <c r="A43" s="7"/>
      <c r="B43" s="90" t="s">
        <v>30</v>
      </c>
      <c r="C43" s="17" t="s">
        <v>33</v>
      </c>
      <c r="D43" s="17"/>
      <c r="E43" s="3"/>
      <c r="F43" s="3"/>
      <c r="G43" s="106">
        <f>COUNTIF(G$5:G$36,13)</f>
        <v>3</v>
      </c>
      <c r="H43" s="98">
        <f>COUNTIF(H$5:H$36,13)</f>
        <v>0</v>
      </c>
      <c r="I43" s="67">
        <f>COUNTIF(I$5:I$36,13)</f>
        <v>0</v>
      </c>
      <c r="J43" s="67">
        <f>COUNTIF(J$5:J$36,13)</f>
        <v>0</v>
      </c>
      <c r="K43" s="71">
        <f>COUNTIF(K$5:K$36,13)</f>
        <v>0</v>
      </c>
    </row>
    <row r="44" spans="1:11" ht="12.75" customHeight="1">
      <c r="A44" s="7"/>
      <c r="B44" s="90" t="s">
        <v>30</v>
      </c>
      <c r="C44" s="17" t="s">
        <v>34</v>
      </c>
      <c r="D44" s="17"/>
      <c r="E44" s="3"/>
      <c r="F44" s="3"/>
      <c r="G44" s="106">
        <f>COUNTIF(G$5:G$36,12)</f>
        <v>1</v>
      </c>
      <c r="H44" s="98">
        <f>COUNTIF(H$5:H$36,12)</f>
        <v>0</v>
      </c>
      <c r="I44" s="67">
        <f>COUNTIF(I$5:I$36,12)</f>
        <v>0</v>
      </c>
      <c r="J44" s="67">
        <f>COUNTIF(J$5:J$36,12)</f>
        <v>0</v>
      </c>
      <c r="K44" s="71">
        <f>COUNTIF(K$5:K$36,12)</f>
        <v>0</v>
      </c>
    </row>
    <row r="45" spans="1:11" ht="12.75" customHeight="1">
      <c r="A45" s="7"/>
      <c r="B45" s="90" t="s">
        <v>30</v>
      </c>
      <c r="C45" s="17" t="s">
        <v>35</v>
      </c>
      <c r="D45" s="17"/>
      <c r="E45" s="3"/>
      <c r="F45" s="3"/>
      <c r="G45" s="106">
        <f>COUNTIF(G$5:G$36,11)</f>
        <v>6</v>
      </c>
      <c r="H45" s="98">
        <f>COUNTIF(H$5:H$36,11)</f>
        <v>0</v>
      </c>
      <c r="I45" s="67">
        <f>COUNTIF(I$5:I$36,11)</f>
        <v>0</v>
      </c>
      <c r="J45" s="67">
        <f>COUNTIF(J$5:J$36,11)</f>
        <v>0</v>
      </c>
      <c r="K45" s="71">
        <f>COUNTIF(K$5:K$36,11)</f>
        <v>0</v>
      </c>
    </row>
    <row r="46" spans="1:11" ht="12.75" customHeight="1">
      <c r="A46" s="7"/>
      <c r="B46" s="90" t="s">
        <v>30</v>
      </c>
      <c r="C46" s="17" t="s">
        <v>36</v>
      </c>
      <c r="D46" s="17"/>
      <c r="E46" s="3"/>
      <c r="F46" s="3"/>
      <c r="G46" s="106">
        <f>COUNTIF(G$5:G$36,10)</f>
        <v>2</v>
      </c>
      <c r="H46" s="98">
        <f>COUNTIF(H$5:H$36,10)</f>
        <v>0</v>
      </c>
      <c r="I46" s="67">
        <f>COUNTIF(I$5:I$36,10)</f>
        <v>0</v>
      </c>
      <c r="J46" s="67">
        <f>COUNTIF(J$5:J$36,10)</f>
        <v>0</v>
      </c>
      <c r="K46" s="71">
        <f>COUNTIF(K$5:K$36,10)</f>
        <v>0</v>
      </c>
    </row>
    <row r="47" spans="1:11" ht="12.75" customHeight="1">
      <c r="A47" s="7"/>
      <c r="B47" s="90" t="s">
        <v>30</v>
      </c>
      <c r="C47" s="17" t="s">
        <v>37</v>
      </c>
      <c r="D47" s="3"/>
      <c r="E47" s="3"/>
      <c r="F47" s="3"/>
      <c r="G47" s="106">
        <f>COUNTIF(G$5:G$36,9)</f>
        <v>2</v>
      </c>
      <c r="H47" s="98">
        <f>COUNTIF(H$5:H$36,9)</f>
        <v>0</v>
      </c>
      <c r="I47" s="67">
        <f>COUNTIF(I$5:I$36,9)</f>
        <v>0</v>
      </c>
      <c r="J47" s="67">
        <f>COUNTIF(J$5:J$36,9)</f>
        <v>0</v>
      </c>
      <c r="K47" s="71">
        <f>COUNTIF(K$5:K$36,9)</f>
        <v>0</v>
      </c>
    </row>
    <row r="48" spans="1:11" ht="12.75" customHeight="1">
      <c r="A48" s="7"/>
      <c r="B48" s="90" t="s">
        <v>30</v>
      </c>
      <c r="C48" s="17" t="s">
        <v>38</v>
      </c>
      <c r="D48" s="3"/>
      <c r="E48" s="3"/>
      <c r="F48" s="3"/>
      <c r="G48" s="106">
        <f>COUNTIF(G$5:G$36,8)</f>
        <v>1</v>
      </c>
      <c r="H48" s="98">
        <f>COUNTIF(H$5:H$36,8)</f>
        <v>0</v>
      </c>
      <c r="I48" s="67">
        <f>COUNTIF(I$5:I$36,8)</f>
        <v>0</v>
      </c>
      <c r="J48" s="67">
        <f>COUNTIF(J$5:J$36,8)</f>
        <v>0</v>
      </c>
      <c r="K48" s="71">
        <f>COUNTIF(K$5:K$36,8)</f>
        <v>0</v>
      </c>
    </row>
    <row r="49" spans="1:11" ht="12.75" customHeight="1">
      <c r="A49" s="7"/>
      <c r="B49" s="90" t="s">
        <v>30</v>
      </c>
      <c r="C49" s="17" t="s">
        <v>39</v>
      </c>
      <c r="D49" s="3"/>
      <c r="E49" s="3"/>
      <c r="F49" s="3"/>
      <c r="G49" s="106">
        <f>COUNTIF(G$5:G$36,7)</f>
        <v>0</v>
      </c>
      <c r="H49" s="98">
        <f>COUNTIF(H$5:H$36,7)</f>
        <v>0</v>
      </c>
      <c r="I49" s="67">
        <f>COUNTIF(I$5:I$36,7)</f>
        <v>0</v>
      </c>
      <c r="J49" s="67">
        <f>COUNTIF(J$5:J$36,7)</f>
        <v>0</v>
      </c>
      <c r="K49" s="71">
        <f>COUNTIF(K$5:K$36,7)</f>
        <v>0</v>
      </c>
    </row>
    <row r="50" spans="1:11" ht="12.75" customHeight="1">
      <c r="A50" s="7"/>
      <c r="B50" s="90" t="s">
        <v>30</v>
      </c>
      <c r="C50" s="17" t="s">
        <v>40</v>
      </c>
      <c r="D50" s="3"/>
      <c r="E50" s="3"/>
      <c r="F50" s="3"/>
      <c r="G50" s="106">
        <f>COUNTIF(G$5:G$36,6)</f>
        <v>0</v>
      </c>
      <c r="H50" s="98">
        <f>COUNTIF(H$5:H$36,6)</f>
        <v>0</v>
      </c>
      <c r="I50" s="67">
        <f>COUNTIF(I$5:I$36,6)</f>
        <v>0</v>
      </c>
      <c r="J50" s="67">
        <f>COUNTIF(J$5:J$36,6)</f>
        <v>0</v>
      </c>
      <c r="K50" s="71">
        <f>COUNTIF(K$5:K$36,6)</f>
        <v>0</v>
      </c>
    </row>
    <row r="51" spans="1:11" ht="12.75" customHeight="1">
      <c r="A51" s="7"/>
      <c r="B51" s="90" t="s">
        <v>30</v>
      </c>
      <c r="C51" s="17" t="s">
        <v>41</v>
      </c>
      <c r="D51" s="3"/>
      <c r="E51" s="3"/>
      <c r="F51" s="3"/>
      <c r="G51" s="106">
        <f>COUNTIF(G$5:G$36,5)</f>
        <v>1</v>
      </c>
      <c r="H51" s="98">
        <f>COUNTIF(H$5:H$36,5)</f>
        <v>0</v>
      </c>
      <c r="I51" s="67">
        <f>COUNTIF(I$5:I$36,5)</f>
        <v>0</v>
      </c>
      <c r="J51" s="67">
        <f>COUNTIF(J$5:J$36,5)</f>
        <v>0</v>
      </c>
      <c r="K51" s="71">
        <f>COUNTIF(K$5:K$36,5)</f>
        <v>0</v>
      </c>
    </row>
    <row r="52" spans="1:11" ht="12.75" customHeight="1">
      <c r="A52" s="7"/>
      <c r="B52" s="90" t="s">
        <v>30</v>
      </c>
      <c r="C52" s="17" t="s">
        <v>42</v>
      </c>
      <c r="D52" s="3"/>
      <c r="E52" s="3"/>
      <c r="F52" s="3"/>
      <c r="G52" s="106">
        <f>COUNTIF(G$5:G$36,4)</f>
        <v>1</v>
      </c>
      <c r="H52" s="98">
        <f>COUNTIF(H$5:H$36,4)</f>
        <v>0</v>
      </c>
      <c r="I52" s="67">
        <f>COUNTIF(I$5:I$36,4)</f>
        <v>0</v>
      </c>
      <c r="J52" s="67">
        <f>COUNTIF(J$5:J$36,4)</f>
        <v>0</v>
      </c>
      <c r="K52" s="71">
        <f>COUNTIF(K$5:K$36,4)</f>
        <v>0</v>
      </c>
    </row>
    <row r="53" spans="1:11" ht="12.75" customHeight="1">
      <c r="A53" s="7"/>
      <c r="B53" s="90" t="s">
        <v>30</v>
      </c>
      <c r="C53" s="17" t="s">
        <v>43</v>
      </c>
      <c r="D53" s="3"/>
      <c r="E53" s="3"/>
      <c r="F53" s="3"/>
      <c r="G53" s="106">
        <f>COUNTIF(G$5:G$36,3)</f>
        <v>0</v>
      </c>
      <c r="H53" s="98">
        <f>COUNTIF(H$5:H$36,3)</f>
        <v>0</v>
      </c>
      <c r="I53" s="67">
        <f>COUNTIF(I$5:I$36,3)</f>
        <v>0</v>
      </c>
      <c r="J53" s="67">
        <f>COUNTIF(J$5:J$36,3)</f>
        <v>0</v>
      </c>
      <c r="K53" s="71">
        <f>COUNTIF(K$5:K$36,3)</f>
        <v>0</v>
      </c>
    </row>
    <row r="54" spans="1:11" ht="12.75" customHeight="1">
      <c r="A54" s="7"/>
      <c r="B54" s="90" t="s">
        <v>30</v>
      </c>
      <c r="C54" s="17" t="s">
        <v>44</v>
      </c>
      <c r="D54" s="3"/>
      <c r="E54" s="3"/>
      <c r="F54" s="3"/>
      <c r="G54" s="106">
        <f>COUNTIF(G$5:G$36,2)</f>
        <v>0</v>
      </c>
      <c r="H54" s="98">
        <f>COUNTIF(H$5:H$36,2)</f>
        <v>0</v>
      </c>
      <c r="I54" s="67">
        <f>COUNTIF(I$5:I$36,2)</f>
        <v>0</v>
      </c>
      <c r="J54" s="67">
        <f>COUNTIF(J$5:J$36,2)</f>
        <v>0</v>
      </c>
      <c r="K54" s="71">
        <f>COUNTIF(K$5:K$36,2)</f>
        <v>0</v>
      </c>
    </row>
    <row r="55" spans="1:11" ht="12.75" customHeight="1">
      <c r="A55" s="7"/>
      <c r="B55" s="90" t="s">
        <v>30</v>
      </c>
      <c r="C55" s="17" t="s">
        <v>45</v>
      </c>
      <c r="D55" s="3"/>
      <c r="E55" s="3"/>
      <c r="F55" s="3"/>
      <c r="G55" s="106">
        <f>COUNTIF(G$5:G$36,1)</f>
        <v>0</v>
      </c>
      <c r="H55" s="98">
        <f>COUNTIF(H$5:H$36,1)</f>
        <v>0</v>
      </c>
      <c r="I55" s="67">
        <f>COUNTIF(I$5:I$36,1)</f>
        <v>0</v>
      </c>
      <c r="J55" s="67">
        <f>COUNTIF(J$5:J$36,1)</f>
        <v>0</v>
      </c>
      <c r="K55" s="71">
        <f>COUNTIF(K$5:K$36,1)</f>
        <v>0</v>
      </c>
    </row>
    <row r="56" spans="1:11" ht="12.75" customHeight="1" thickBot="1">
      <c r="A56" s="7"/>
      <c r="B56" s="95" t="s">
        <v>30</v>
      </c>
      <c r="C56" s="96" t="s">
        <v>46</v>
      </c>
      <c r="D56" s="91"/>
      <c r="E56" s="91"/>
      <c r="F56" s="91"/>
      <c r="G56" s="107">
        <f>COUNTIF(G5:G36,"= 0")</f>
        <v>10</v>
      </c>
      <c r="H56" s="107">
        <f>COUNTIF(H5:H36,"= 0")</f>
        <v>32</v>
      </c>
      <c r="I56" s="107">
        <f>COUNTIF(I5:I36,"= 0")</f>
        <v>32</v>
      </c>
      <c r="J56" s="107">
        <f>COUNTIF(J5:J36,"= 0")</f>
        <v>32</v>
      </c>
      <c r="K56" s="107">
        <f>COUNTIF(K5:K36,"= 0")</f>
        <v>32</v>
      </c>
    </row>
    <row r="57" spans="1:11" ht="12.75" customHeight="1" thickBot="1">
      <c r="A57" s="53"/>
      <c r="B57" s="53" t="s">
        <v>47</v>
      </c>
      <c r="C57" s="91"/>
      <c r="D57" s="91"/>
      <c r="E57" s="91"/>
      <c r="F57" s="91"/>
      <c r="G57" s="107">
        <f>(G41*15)+(G42*14)+(G43*13)+(G44*12)+(G45*11)+(G46*10)+(G47*9)+(G48*8)+(G49*7)+(G50*6)+(G51*5)+(G52*4)+(G53*3)+(G54*2)+(G55*1)</f>
        <v>244</v>
      </c>
      <c r="H57" s="99">
        <f>(H41*15)+(H42*14)+(H43*13)+(H44*12)+(H45*11)+(H46*10)+(H47*9)+(H48*8)+(H49*7)+(H50*6)+(H51*5)+(H52*4)+(H53*3)+(H54*2)+(H55*1)</f>
        <v>0</v>
      </c>
      <c r="I57" s="100">
        <f>(I41*15)+(I42*14)+(I43*13)+(I44*12)+(I45*11)+(I46*10)+(I47*9)+(I48*8)+(I49*7)+(I50*6)+(I51*5)+(I52*4)+(I53*3)+(I54*2)+(I55*1)</f>
        <v>0</v>
      </c>
      <c r="J57" s="100">
        <f>(J41*15)+(J42*14)+(J43*13)+(J44*12)+(J45*11)+(J46*10)+(J47*9)+(J48*8)+(J49*7)+(J50*6)+(J51*5)+(J52*4)+(J53*3)+(J54*2)+(J55*1)</f>
        <v>0</v>
      </c>
      <c r="K57" s="101">
        <f>(K41*15)+(K42*14)+(K43*13)+(K44*12)+(K45*11)+(K46*10)+(K47*9)+(K48*8)+(K49*7)+(K50*6)+(K51*5)+(K52*4)+(K53*3)+(K54*2)+(K55*1)</f>
        <v>0</v>
      </c>
    </row>
    <row r="58" spans="4:10" ht="12.75">
      <c r="D58"/>
      <c r="E58"/>
      <c r="F58"/>
      <c r="H58"/>
      <c r="I58"/>
      <c r="J58"/>
    </row>
    <row r="59" spans="4:10" ht="12.75">
      <c r="D59"/>
      <c r="E59"/>
      <c r="F59"/>
      <c r="H59"/>
      <c r="I59"/>
      <c r="J59"/>
    </row>
    <row r="60" spans="4:10" ht="12.75">
      <c r="D60"/>
      <c r="E60"/>
      <c r="F60"/>
      <c r="H60"/>
      <c r="I60"/>
      <c r="J60"/>
    </row>
    <row r="61" spans="4:10" ht="12.75">
      <c r="D61"/>
      <c r="E61"/>
      <c r="F61"/>
      <c r="H61"/>
      <c r="I61"/>
      <c r="J61"/>
    </row>
    <row r="62" spans="4:10" ht="12.75">
      <c r="D62"/>
      <c r="E62"/>
      <c r="F62"/>
      <c r="H62"/>
      <c r="I62"/>
      <c r="J62"/>
    </row>
    <row r="63" spans="4:10" ht="12.75">
      <c r="D63"/>
      <c r="E63"/>
      <c r="F63"/>
      <c r="H63"/>
      <c r="I63"/>
      <c r="J63"/>
    </row>
    <row r="64" spans="4:10" ht="12.75">
      <c r="D64"/>
      <c r="E64"/>
      <c r="F64"/>
      <c r="H64"/>
      <c r="I64"/>
      <c r="J64"/>
    </row>
    <row r="65" spans="4:10" ht="12.75">
      <c r="D65"/>
      <c r="E65"/>
      <c r="F65"/>
      <c r="H65"/>
      <c r="I65"/>
      <c r="J65"/>
    </row>
    <row r="66" spans="4:10" ht="12.75">
      <c r="D66"/>
      <c r="E66"/>
      <c r="F66"/>
      <c r="H66"/>
      <c r="I66"/>
      <c r="J66"/>
    </row>
    <row r="67" spans="4:10" ht="12.75">
      <c r="D67"/>
      <c r="E67"/>
      <c r="F67"/>
      <c r="H67"/>
      <c r="I67"/>
      <c r="J67"/>
    </row>
    <row r="68" spans="4:10" ht="12.75">
      <c r="D68"/>
      <c r="E68"/>
      <c r="F68"/>
      <c r="H68"/>
      <c r="I68"/>
      <c r="J68"/>
    </row>
    <row r="69" spans="4:10" ht="12.75">
      <c r="D69"/>
      <c r="E69"/>
      <c r="F69"/>
      <c r="H69"/>
      <c r="I69"/>
      <c r="J69"/>
    </row>
    <row r="70" spans="4:10" ht="12.75">
      <c r="D70"/>
      <c r="E70"/>
      <c r="F70"/>
      <c r="H70"/>
      <c r="I70"/>
      <c r="J70"/>
    </row>
    <row r="71" spans="4:10" ht="12.75">
      <c r="D71"/>
      <c r="E71"/>
      <c r="F71"/>
      <c r="H71"/>
      <c r="I71"/>
      <c r="J71"/>
    </row>
    <row r="72" spans="4:10" ht="12.75">
      <c r="D72"/>
      <c r="E72"/>
      <c r="F72"/>
      <c r="H72"/>
      <c r="I72"/>
      <c r="J72"/>
    </row>
    <row r="73" spans="4:10" ht="12.75">
      <c r="D73"/>
      <c r="E73"/>
      <c r="F73"/>
      <c r="H73"/>
      <c r="I73"/>
      <c r="J73"/>
    </row>
    <row r="74" spans="4:10" ht="12.75">
      <c r="D74"/>
      <c r="E74"/>
      <c r="F74"/>
      <c r="H74"/>
      <c r="I74"/>
      <c r="J74"/>
    </row>
    <row r="75" spans="4:10" ht="12.75">
      <c r="D75"/>
      <c r="E75"/>
      <c r="F75"/>
      <c r="H75"/>
      <c r="I75"/>
      <c r="J75"/>
    </row>
    <row r="76" spans="4:10" ht="12.75">
      <c r="D76" s="3"/>
      <c r="E76" s="3"/>
      <c r="F76" s="3"/>
      <c r="H76" s="8"/>
      <c r="I76" s="8"/>
      <c r="J76" s="8"/>
    </row>
    <row r="77" spans="4:10" ht="12.75">
      <c r="D77" s="3"/>
      <c r="E77" s="3"/>
      <c r="F77" s="3"/>
      <c r="H77" s="8"/>
      <c r="I77" s="8"/>
      <c r="J77" s="8"/>
    </row>
    <row r="78" spans="4:10" ht="12.75">
      <c r="D78" s="3"/>
      <c r="E78" s="3"/>
      <c r="F78" s="3"/>
      <c r="H78" s="8"/>
      <c r="I78" s="8"/>
      <c r="J78" s="8"/>
    </row>
    <row r="79" spans="4:10" ht="12.75">
      <c r="D79" s="3"/>
      <c r="E79" s="3"/>
      <c r="F79" s="3"/>
      <c r="H79" s="8"/>
      <c r="I79" s="8"/>
      <c r="J79" s="8"/>
    </row>
    <row r="80" spans="4:10" ht="12.75">
      <c r="D80" s="3"/>
      <c r="E80" s="3"/>
      <c r="F80" s="3"/>
      <c r="H80" s="8"/>
      <c r="I80" s="8"/>
      <c r="J80" s="8"/>
    </row>
    <row r="81" spans="4:10" ht="12.75">
      <c r="D81" s="3"/>
      <c r="E81" s="3"/>
      <c r="F81" s="3"/>
      <c r="H81" s="8"/>
      <c r="I81" s="8"/>
      <c r="J81" s="8"/>
    </row>
    <row r="82" spans="4:10" ht="12.75">
      <c r="D82" s="3"/>
      <c r="E82" s="3"/>
      <c r="F82" s="3"/>
      <c r="H82" s="8"/>
      <c r="I82" s="8"/>
      <c r="J82" s="8"/>
    </row>
    <row r="83" spans="4:10" ht="12.75">
      <c r="D83" s="3"/>
      <c r="E83" s="3"/>
      <c r="F83" s="3"/>
      <c r="H83" s="8"/>
      <c r="I83" s="8"/>
      <c r="J83" s="8"/>
    </row>
    <row r="84" spans="4:10" ht="12.75">
      <c r="D84" s="3"/>
      <c r="E84" s="3"/>
      <c r="F84" s="3"/>
      <c r="H84" s="8"/>
      <c r="I84" s="8"/>
      <c r="J84" s="8"/>
    </row>
    <row r="85" spans="4:10" ht="12.75">
      <c r="D85" s="3"/>
      <c r="E85" s="3"/>
      <c r="F85" s="3"/>
      <c r="H85" s="8"/>
      <c r="I85" s="8"/>
      <c r="J85" s="8"/>
    </row>
    <row r="86" spans="4:10" ht="12.75">
      <c r="D86" s="3"/>
      <c r="E86" s="3"/>
      <c r="F86" s="3"/>
      <c r="H86" s="8"/>
      <c r="I86" s="8"/>
      <c r="J86" s="8"/>
    </row>
    <row r="87" spans="4:10" ht="12.75">
      <c r="D87" s="3"/>
      <c r="E87" s="3"/>
      <c r="F87" s="3"/>
      <c r="H87" s="8"/>
      <c r="I87" s="8"/>
      <c r="J87" s="8"/>
    </row>
    <row r="88" spans="4:10" ht="12.75">
      <c r="D88" s="3"/>
      <c r="E88" s="3"/>
      <c r="F88" s="3"/>
      <c r="H88" s="8"/>
      <c r="I88" s="8"/>
      <c r="J88" s="8"/>
    </row>
    <row r="89" spans="4:10" ht="12.75">
      <c r="D89" s="3"/>
      <c r="E89" s="3"/>
      <c r="F89" s="3"/>
      <c r="H89" s="8"/>
      <c r="I89" s="8"/>
      <c r="J89" s="8"/>
    </row>
    <row r="90" spans="4:10" ht="12.75">
      <c r="D90" s="3"/>
      <c r="E90" s="3"/>
      <c r="F90" s="3"/>
      <c r="H90" s="8"/>
      <c r="I90" s="8"/>
      <c r="J90" s="8"/>
    </row>
    <row r="91" spans="4:10" ht="12.75">
      <c r="D91" s="3"/>
      <c r="E91" s="3"/>
      <c r="F91" s="3"/>
      <c r="H91" s="8"/>
      <c r="I91" s="8"/>
      <c r="J91" s="8"/>
    </row>
    <row r="92" spans="4:10" ht="12.75">
      <c r="D92" s="3"/>
      <c r="E92" s="3"/>
      <c r="F92" s="3"/>
      <c r="H92" s="8"/>
      <c r="I92" s="8"/>
      <c r="J92" s="8"/>
    </row>
    <row r="93" spans="4:10" ht="12.75">
      <c r="D93" s="3"/>
      <c r="E93" s="3"/>
      <c r="F93" s="3"/>
      <c r="H93" s="8"/>
      <c r="I93" s="8"/>
      <c r="J93" s="8"/>
    </row>
    <row r="94" spans="4:10" ht="12.75">
      <c r="D94" s="3"/>
      <c r="E94" s="3"/>
      <c r="F94" s="3"/>
      <c r="H94" s="8"/>
      <c r="I94" s="8"/>
      <c r="J94" s="8"/>
    </row>
    <row r="95" spans="4:10" ht="12.75">
      <c r="D95" s="3"/>
      <c r="E95" s="3"/>
      <c r="F95" s="3"/>
      <c r="H95" s="8"/>
      <c r="I95" s="8"/>
      <c r="J95" s="8"/>
    </row>
    <row r="96" spans="4:10" ht="12.75">
      <c r="D96" s="3"/>
      <c r="E96" s="3"/>
      <c r="F96" s="3"/>
      <c r="H96" s="8"/>
      <c r="I96" s="8"/>
      <c r="J96" s="8"/>
    </row>
    <row r="97" spans="4:10" ht="12.75">
      <c r="D97" s="3"/>
      <c r="E97" s="3"/>
      <c r="F97" s="3"/>
      <c r="H97" s="8"/>
      <c r="I97" s="8"/>
      <c r="J97" s="8"/>
    </row>
    <row r="98" spans="4:10" ht="12.75">
      <c r="D98" s="3"/>
      <c r="E98" s="3"/>
      <c r="F98" s="3"/>
      <c r="H98" s="8"/>
      <c r="I98" s="8"/>
      <c r="J98" s="8"/>
    </row>
    <row r="99" spans="4:10" ht="12.75">
      <c r="D99" s="3"/>
      <c r="E99" s="3"/>
      <c r="F99" s="3"/>
      <c r="H99" s="8"/>
      <c r="I99" s="8"/>
      <c r="J99" s="8"/>
    </row>
    <row r="100" spans="4:10" ht="12.75">
      <c r="D100" s="3"/>
      <c r="E100" s="3"/>
      <c r="F100" s="3"/>
      <c r="H100" s="8"/>
      <c r="I100" s="8"/>
      <c r="J100" s="8"/>
    </row>
    <row r="101" spans="4:10" ht="12.75">
      <c r="D101" s="3"/>
      <c r="E101" s="3"/>
      <c r="F101" s="3"/>
      <c r="H101" s="8"/>
      <c r="I101" s="8"/>
      <c r="J101" s="8"/>
    </row>
    <row r="102" spans="4:10" ht="12.75">
      <c r="D102" s="3"/>
      <c r="E102" s="3"/>
      <c r="F102" s="3"/>
      <c r="H102" s="8"/>
      <c r="I102" s="8"/>
      <c r="J102" s="8"/>
    </row>
    <row r="103" spans="4:10" ht="12.75">
      <c r="D103" s="3"/>
      <c r="E103" s="3"/>
      <c r="F103" s="3"/>
      <c r="H103" s="8"/>
      <c r="I103" s="8"/>
      <c r="J103" s="8"/>
    </row>
    <row r="104" spans="4:10" ht="12.75">
      <c r="D104" s="3"/>
      <c r="E104" s="3"/>
      <c r="F104" s="3"/>
      <c r="H104" s="8"/>
      <c r="I104" s="8"/>
      <c r="J104" s="8"/>
    </row>
    <row r="105" spans="4:10" ht="12.75">
      <c r="D105" s="3"/>
      <c r="E105" s="3"/>
      <c r="F105" s="3"/>
      <c r="H105" s="8"/>
      <c r="I105" s="8"/>
      <c r="J105" s="8"/>
    </row>
    <row r="106" spans="4:10" ht="12.75">
      <c r="D106" s="3"/>
      <c r="E106" s="3"/>
      <c r="F106" s="3"/>
      <c r="H106" s="8"/>
      <c r="I106" s="8"/>
      <c r="J106" s="8"/>
    </row>
    <row r="107" spans="4:10" ht="12.75">
      <c r="D107" s="3"/>
      <c r="E107" s="3"/>
      <c r="F107" s="3"/>
      <c r="H107" s="8"/>
      <c r="I107" s="8"/>
      <c r="J107" s="8"/>
    </row>
    <row r="108" spans="4:10" ht="12.75">
      <c r="D108" s="3"/>
      <c r="E108" s="3"/>
      <c r="F108" s="3"/>
      <c r="H108" s="8"/>
      <c r="I108" s="8"/>
      <c r="J108" s="8"/>
    </row>
    <row r="109" spans="4:10" ht="12.75">
      <c r="D109" s="3"/>
      <c r="E109" s="3"/>
      <c r="F109" s="3"/>
      <c r="H109" s="8"/>
      <c r="I109" s="8"/>
      <c r="J109" s="8"/>
    </row>
    <row r="110" spans="4:10" ht="12.75">
      <c r="D110" s="3"/>
      <c r="E110" s="3"/>
      <c r="F110" s="3"/>
      <c r="H110" s="8"/>
      <c r="I110" s="8"/>
      <c r="J110" s="8"/>
    </row>
    <row r="111" spans="4:10" ht="12.75">
      <c r="D111" s="3"/>
      <c r="E111" s="3"/>
      <c r="F111" s="3"/>
      <c r="H111" s="8"/>
      <c r="I111" s="8"/>
      <c r="J111" s="8"/>
    </row>
    <row r="112" spans="4:10" ht="12.75">
      <c r="D112" s="3"/>
      <c r="E112" s="3"/>
      <c r="F112" s="3"/>
      <c r="H112" s="8"/>
      <c r="I112" s="8"/>
      <c r="J112" s="8"/>
    </row>
    <row r="113" spans="4:10" ht="12.75">
      <c r="D113" s="3"/>
      <c r="E113" s="3"/>
      <c r="F113" s="3"/>
      <c r="H113" s="8"/>
      <c r="I113" s="8"/>
      <c r="J113" s="8"/>
    </row>
    <row r="114" spans="4:10" ht="12.75">
      <c r="D114" s="3"/>
      <c r="E114" s="3"/>
      <c r="F114" s="3"/>
      <c r="H114" s="8"/>
      <c r="I114" s="8"/>
      <c r="J114" s="8"/>
    </row>
    <row r="115" spans="4:10" ht="12.75">
      <c r="D115" s="3"/>
      <c r="E115" s="3"/>
      <c r="F115" s="3"/>
      <c r="H115" s="8"/>
      <c r="I115" s="8"/>
      <c r="J115" s="8"/>
    </row>
    <row r="116" spans="4:10" ht="12.75">
      <c r="D116" s="3"/>
      <c r="E116" s="3"/>
      <c r="F116" s="3"/>
      <c r="H116" s="8"/>
      <c r="I116" s="8"/>
      <c r="J116" s="8"/>
    </row>
    <row r="117" spans="4:10" ht="12.75">
      <c r="D117" s="3"/>
      <c r="E117" s="3"/>
      <c r="F117" s="3"/>
      <c r="H117" s="8"/>
      <c r="I117" s="8"/>
      <c r="J117" s="8"/>
    </row>
    <row r="118" spans="4:10" ht="12.75">
      <c r="D118" s="3"/>
      <c r="E118" s="3"/>
      <c r="F118" s="3"/>
      <c r="H118" s="8"/>
      <c r="I118" s="8"/>
      <c r="J118" s="8"/>
    </row>
    <row r="119" spans="4:10" ht="12.75">
      <c r="D119" s="3"/>
      <c r="E119" s="3"/>
      <c r="F119" s="3"/>
      <c r="H119" s="8"/>
      <c r="I119" s="8"/>
      <c r="J119" s="8"/>
    </row>
    <row r="120" spans="4:10" ht="12.75">
      <c r="D120" s="3"/>
      <c r="E120" s="3"/>
      <c r="F120" s="3"/>
      <c r="H120" s="8"/>
      <c r="I120" s="8"/>
      <c r="J120" s="8"/>
    </row>
    <row r="121" spans="4:10" ht="12.75">
      <c r="D121" s="3"/>
      <c r="E121" s="3"/>
      <c r="F121" s="3"/>
      <c r="H121" s="8"/>
      <c r="I121" s="8"/>
      <c r="J121" s="8"/>
    </row>
    <row r="122" spans="4:10" ht="12.75">
      <c r="D122" s="3"/>
      <c r="E122" s="3"/>
      <c r="F122" s="3"/>
      <c r="H122" s="8"/>
      <c r="I122" s="8"/>
      <c r="J122" s="8"/>
    </row>
    <row r="123" spans="4:10" ht="12.75">
      <c r="D123" s="3"/>
      <c r="E123" s="3"/>
      <c r="F123" s="3"/>
      <c r="H123" s="8"/>
      <c r="I123" s="8"/>
      <c r="J123" s="8"/>
    </row>
    <row r="124" spans="4:10" ht="12.75">
      <c r="D124" s="3"/>
      <c r="E124" s="3"/>
      <c r="F124" s="3"/>
      <c r="H124" s="8"/>
      <c r="I124" s="8"/>
      <c r="J124" s="8"/>
    </row>
    <row r="125" spans="4:10" ht="12.75">
      <c r="D125" s="3"/>
      <c r="E125" s="3"/>
      <c r="F125" s="3"/>
      <c r="H125" s="8"/>
      <c r="I125" s="8"/>
      <c r="J125" s="8"/>
    </row>
    <row r="126" spans="4:10" ht="12.75">
      <c r="D126" s="3"/>
      <c r="E126" s="3"/>
      <c r="F126" s="3"/>
      <c r="H126" s="8"/>
      <c r="I126" s="8"/>
      <c r="J126" s="8"/>
    </row>
    <row r="127" spans="4:10" ht="12.75">
      <c r="D127" s="3"/>
      <c r="E127" s="3"/>
      <c r="F127" s="3"/>
      <c r="H127" s="8"/>
      <c r="I127" s="8"/>
      <c r="J127" s="8"/>
    </row>
    <row r="128" spans="4:10" ht="12.75">
      <c r="D128" s="3"/>
      <c r="E128" s="3"/>
      <c r="F128" s="3"/>
      <c r="H128" s="8"/>
      <c r="I128" s="8"/>
      <c r="J128" s="8"/>
    </row>
    <row r="129" spans="4:10" ht="12.75">
      <c r="D129" s="3"/>
      <c r="E129" s="3"/>
      <c r="F129" s="3"/>
      <c r="H129" s="8"/>
      <c r="I129" s="8"/>
      <c r="J129" s="8"/>
    </row>
    <row r="130" spans="4:10" ht="12.75">
      <c r="D130" s="3"/>
      <c r="E130" s="3"/>
      <c r="F130" s="3"/>
      <c r="H130" s="8"/>
      <c r="I130" s="8"/>
      <c r="J130" s="8"/>
    </row>
    <row r="131" spans="4:10" ht="12.75">
      <c r="D131" s="3"/>
      <c r="E131" s="3"/>
      <c r="F131" s="3"/>
      <c r="H131" s="8"/>
      <c r="I131" s="8"/>
      <c r="J131" s="8"/>
    </row>
    <row r="132" spans="4:10" ht="12.75">
      <c r="D132" s="3"/>
      <c r="E132" s="3"/>
      <c r="F132" s="3"/>
      <c r="H132" s="8"/>
      <c r="I132" s="8"/>
      <c r="J132" s="8"/>
    </row>
    <row r="133" spans="4:10" ht="12.75">
      <c r="D133" s="3"/>
      <c r="E133" s="3"/>
      <c r="F133" s="3"/>
      <c r="H133" s="8"/>
      <c r="I133" s="8"/>
      <c r="J133" s="8"/>
    </row>
    <row r="134" spans="4:10" ht="12.75">
      <c r="D134" s="3"/>
      <c r="E134" s="3"/>
      <c r="F134" s="3"/>
      <c r="H134" s="8"/>
      <c r="I134" s="8"/>
      <c r="J134" s="8"/>
    </row>
    <row r="135" spans="4:10" ht="12.75">
      <c r="D135" s="3"/>
      <c r="E135" s="3"/>
      <c r="F135" s="3"/>
      <c r="H135" s="8"/>
      <c r="I135" s="8"/>
      <c r="J135" s="8"/>
    </row>
    <row r="136" spans="4:10" ht="12.75">
      <c r="D136" s="3"/>
      <c r="E136" s="3"/>
      <c r="F136" s="3"/>
      <c r="H136" s="8"/>
      <c r="I136" s="8"/>
      <c r="J136" s="8"/>
    </row>
    <row r="137" spans="4:10" ht="12.75">
      <c r="D137" s="3"/>
      <c r="E137" s="3"/>
      <c r="F137" s="3"/>
      <c r="H137" s="8"/>
      <c r="I137" s="8"/>
      <c r="J137" s="8"/>
    </row>
    <row r="138" spans="4:10" ht="12.75">
      <c r="D138" s="3"/>
      <c r="E138" s="3"/>
      <c r="F138" s="3"/>
      <c r="H138" s="8"/>
      <c r="I138" s="8"/>
      <c r="J138" s="8"/>
    </row>
    <row r="139" spans="4:10" ht="12.75">
      <c r="D139" s="3"/>
      <c r="E139" s="3"/>
      <c r="F139" s="3"/>
      <c r="H139" s="8"/>
      <c r="I139" s="8"/>
      <c r="J139" s="8"/>
    </row>
    <row r="140" spans="4:10" ht="12.75">
      <c r="D140" s="3"/>
      <c r="E140" s="3"/>
      <c r="F140" s="3"/>
      <c r="H140" s="8"/>
      <c r="I140" s="8"/>
      <c r="J140" s="8"/>
    </row>
    <row r="141" spans="4:10" ht="12.75">
      <c r="D141" s="3"/>
      <c r="E141" s="3"/>
      <c r="F141" s="3"/>
      <c r="H141" s="8"/>
      <c r="I141" s="8"/>
      <c r="J141" s="8"/>
    </row>
    <row r="142" spans="4:10" ht="12.75">
      <c r="D142" s="3"/>
      <c r="E142" s="3"/>
      <c r="F142" s="3"/>
      <c r="H142" s="8"/>
      <c r="I142" s="8"/>
      <c r="J142" s="8"/>
    </row>
    <row r="143" spans="4:10" ht="12.75">
      <c r="D143" s="3"/>
      <c r="E143" s="3"/>
      <c r="F143" s="3"/>
      <c r="H143" s="8"/>
      <c r="I143" s="8"/>
      <c r="J143" s="8"/>
    </row>
    <row r="144" spans="4:10" ht="12.75">
      <c r="D144" s="3"/>
      <c r="E144" s="3"/>
      <c r="F144" s="3"/>
      <c r="H144" s="8"/>
      <c r="I144" s="8"/>
      <c r="J144" s="8"/>
    </row>
    <row r="145" spans="4:10" ht="12.75">
      <c r="D145" s="3"/>
      <c r="E145" s="3"/>
      <c r="F145" s="3"/>
      <c r="H145" s="8"/>
      <c r="I145" s="8"/>
      <c r="J145" s="8"/>
    </row>
    <row r="146" spans="4:10" ht="12.75">
      <c r="D146" s="3"/>
      <c r="E146" s="3"/>
      <c r="F146" s="3"/>
      <c r="H146" s="8"/>
      <c r="I146" s="8"/>
      <c r="J146" s="8"/>
    </row>
    <row r="147" spans="4:10" ht="12.75">
      <c r="D147" s="3"/>
      <c r="E147" s="3"/>
      <c r="F147" s="3"/>
      <c r="H147" s="8"/>
      <c r="I147" s="8"/>
      <c r="J147" s="8"/>
    </row>
    <row r="148" spans="4:10" ht="12.75">
      <c r="D148" s="3"/>
      <c r="E148" s="3"/>
      <c r="F148" s="3"/>
      <c r="H148" s="8"/>
      <c r="I148" s="8"/>
      <c r="J148" s="8"/>
    </row>
    <row r="149" spans="4:10" ht="12.75">
      <c r="D149" s="3"/>
      <c r="E149" s="3"/>
      <c r="F149" s="3"/>
      <c r="H149" s="8"/>
      <c r="I149" s="8"/>
      <c r="J149" s="8"/>
    </row>
    <row r="150" spans="4:10" ht="12.75">
      <c r="D150" s="3"/>
      <c r="E150" s="3"/>
      <c r="F150" s="3"/>
      <c r="H150" s="8"/>
      <c r="I150" s="8"/>
      <c r="J150" s="8"/>
    </row>
    <row r="151" spans="4:10" ht="12.75">
      <c r="D151" s="3"/>
      <c r="E151" s="3"/>
      <c r="F151" s="3"/>
      <c r="H151" s="8"/>
      <c r="I151" s="8"/>
      <c r="J151" s="8"/>
    </row>
    <row r="152" spans="4:10" ht="12.75">
      <c r="D152" s="3"/>
      <c r="E152" s="3"/>
      <c r="F152" s="3"/>
      <c r="H152" s="8"/>
      <c r="I152" s="8"/>
      <c r="J152" s="8"/>
    </row>
    <row r="153" spans="4:10" ht="12.75">
      <c r="D153" s="3"/>
      <c r="E153" s="3"/>
      <c r="F153" s="3"/>
      <c r="H153" s="8"/>
      <c r="I153" s="8"/>
      <c r="J153" s="8"/>
    </row>
    <row r="154" spans="4:10" ht="12.75">
      <c r="D154" s="3"/>
      <c r="E154" s="3"/>
      <c r="F154" s="3"/>
      <c r="H154" s="8"/>
      <c r="I154" s="8"/>
      <c r="J154" s="8"/>
    </row>
    <row r="155" spans="4:10" ht="12.75">
      <c r="D155" s="3"/>
      <c r="E155" s="3"/>
      <c r="F155" s="3"/>
      <c r="H155" s="8"/>
      <c r="I155" s="8"/>
      <c r="J155" s="8"/>
    </row>
    <row r="156" spans="4:10" ht="12.75">
      <c r="D156" s="3"/>
      <c r="E156" s="3"/>
      <c r="F156" s="3"/>
      <c r="H156" s="8"/>
      <c r="I156" s="8"/>
      <c r="J156" s="8"/>
    </row>
    <row r="157" spans="4:10" ht="12.75">
      <c r="D157" s="3"/>
      <c r="E157" s="3"/>
      <c r="F157" s="3"/>
      <c r="H157" s="8"/>
      <c r="I157" s="8"/>
      <c r="J157" s="8"/>
    </row>
    <row r="158" spans="4:10" ht="12.75">
      <c r="D158" s="3"/>
      <c r="E158" s="3"/>
      <c r="F158" s="3"/>
      <c r="H158" s="8"/>
      <c r="I158" s="8"/>
      <c r="J158" s="8"/>
    </row>
    <row r="159" spans="4:10" ht="12.75">
      <c r="D159" s="3"/>
      <c r="E159" s="3"/>
      <c r="F159" s="3"/>
      <c r="H159" s="8"/>
      <c r="I159" s="8"/>
      <c r="J159" s="8"/>
    </row>
    <row r="160" spans="4:10" ht="12.75">
      <c r="D160" s="3"/>
      <c r="E160" s="3"/>
      <c r="F160" s="3"/>
      <c r="H160" s="8"/>
      <c r="I160" s="8"/>
      <c r="J160" s="8"/>
    </row>
    <row r="161" spans="4:10" ht="12.75">
      <c r="D161" s="3"/>
      <c r="E161" s="3"/>
      <c r="F161" s="3"/>
      <c r="H161" s="8"/>
      <c r="I161" s="8"/>
      <c r="J161" s="8"/>
    </row>
    <row r="162" spans="4:10" ht="12.75">
      <c r="D162" s="3"/>
      <c r="E162" s="3"/>
      <c r="F162" s="3"/>
      <c r="H162" s="8"/>
      <c r="I162" s="8"/>
      <c r="J162" s="8"/>
    </row>
    <row r="163" spans="4:10" ht="12.75">
      <c r="D163" s="3"/>
      <c r="E163" s="3"/>
      <c r="F163" s="3"/>
      <c r="H163" s="8"/>
      <c r="I163" s="8"/>
      <c r="J163" s="8"/>
    </row>
    <row r="164" spans="4:10" ht="12.75">
      <c r="D164" s="3"/>
      <c r="E164" s="3"/>
      <c r="F164" s="3"/>
      <c r="H164" s="8"/>
      <c r="I164" s="8"/>
      <c r="J164" s="8"/>
    </row>
    <row r="165" spans="4:10" ht="12.75">
      <c r="D165" s="3"/>
      <c r="E165" s="3"/>
      <c r="F165" s="3"/>
      <c r="H165" s="8"/>
      <c r="I165" s="8"/>
      <c r="J165" s="8"/>
    </row>
    <row r="166" spans="4:10" ht="12.75">
      <c r="D166" s="3"/>
      <c r="E166" s="3"/>
      <c r="F166" s="3"/>
      <c r="H166" s="8"/>
      <c r="I166" s="8"/>
      <c r="J166" s="8"/>
    </row>
    <row r="167" spans="4:10" ht="12.75">
      <c r="D167" s="3"/>
      <c r="E167" s="3"/>
      <c r="F167" s="3"/>
      <c r="H167" s="8"/>
      <c r="I167" s="8"/>
      <c r="J167" s="8"/>
    </row>
    <row r="168" spans="4:10" ht="12.75">
      <c r="D168" s="3"/>
      <c r="E168" s="3"/>
      <c r="F168" s="3"/>
      <c r="H168" s="8"/>
      <c r="I168" s="8"/>
      <c r="J168" s="8"/>
    </row>
    <row r="169" spans="4:10" ht="12.75">
      <c r="D169" s="3"/>
      <c r="E169" s="3"/>
      <c r="F169" s="3"/>
      <c r="H169" s="8"/>
      <c r="I169" s="8"/>
      <c r="J169" s="8"/>
    </row>
    <row r="170" spans="4:10" ht="12.75">
      <c r="D170" s="3"/>
      <c r="E170" s="3"/>
      <c r="F170" s="3"/>
      <c r="H170" s="8"/>
      <c r="I170" s="8"/>
      <c r="J170" s="8"/>
    </row>
    <row r="171" spans="4:10" ht="12.75">
      <c r="D171" s="3"/>
      <c r="E171" s="3"/>
      <c r="F171" s="3"/>
      <c r="H171" s="8"/>
      <c r="I171" s="8"/>
      <c r="J171" s="8"/>
    </row>
    <row r="172" spans="4:10" ht="12.75">
      <c r="D172" s="3"/>
      <c r="E172" s="3"/>
      <c r="F172" s="3"/>
      <c r="H172" s="8"/>
      <c r="I172" s="8"/>
      <c r="J172" s="8"/>
    </row>
    <row r="173" spans="4:10" ht="12.75">
      <c r="D173" s="3"/>
      <c r="E173" s="3"/>
      <c r="F173" s="3"/>
      <c r="H173" s="8"/>
      <c r="I173" s="8"/>
      <c r="J173" s="8"/>
    </row>
    <row r="174" spans="4:10" ht="12.75">
      <c r="D174" s="3"/>
      <c r="E174" s="3"/>
      <c r="F174" s="3"/>
      <c r="H174" s="8"/>
      <c r="I174" s="8"/>
      <c r="J174" s="8"/>
    </row>
    <row r="175" spans="4:10" ht="12.75">
      <c r="D175" s="3"/>
      <c r="E175" s="3"/>
      <c r="F175" s="3"/>
      <c r="H175" s="8"/>
      <c r="I175" s="8"/>
      <c r="J175" s="8"/>
    </row>
    <row r="176" spans="4:10" ht="12.75">
      <c r="D176" s="3"/>
      <c r="E176" s="3"/>
      <c r="F176" s="3"/>
      <c r="H176" s="8"/>
      <c r="I176" s="8"/>
      <c r="J176" s="8"/>
    </row>
    <row r="177" spans="4:10" ht="12.75">
      <c r="D177" s="3"/>
      <c r="E177" s="3"/>
      <c r="F177" s="3"/>
      <c r="H177" s="8"/>
      <c r="I177" s="8"/>
      <c r="J177" s="8"/>
    </row>
    <row r="178" spans="4:10" ht="12.75">
      <c r="D178" s="3"/>
      <c r="E178" s="3"/>
      <c r="F178" s="3"/>
      <c r="H178" s="8"/>
      <c r="I178" s="8"/>
      <c r="J178" s="8"/>
    </row>
    <row r="179" spans="4:10" ht="12.75">
      <c r="D179" s="3"/>
      <c r="E179" s="3"/>
      <c r="F179" s="3"/>
      <c r="H179" s="8"/>
      <c r="I179" s="8"/>
      <c r="J179" s="8"/>
    </row>
    <row r="180" spans="4:10" ht="12.75">
      <c r="D180" s="3"/>
      <c r="E180" s="3"/>
      <c r="F180" s="3"/>
      <c r="H180" s="8"/>
      <c r="I180" s="8"/>
      <c r="J180" s="8"/>
    </row>
    <row r="181" spans="4:10" ht="12.75">
      <c r="D181" s="3"/>
      <c r="E181" s="3"/>
      <c r="F181" s="3"/>
      <c r="H181" s="8"/>
      <c r="I181" s="8"/>
      <c r="J181" s="8"/>
    </row>
    <row r="182" spans="4:10" ht="12.75">
      <c r="D182" s="3"/>
      <c r="E182" s="3"/>
      <c r="F182" s="3"/>
      <c r="H182" s="8"/>
      <c r="I182" s="8"/>
      <c r="J182" s="8"/>
    </row>
    <row r="183" spans="4:10" ht="12.75">
      <c r="D183" s="3"/>
      <c r="E183" s="3"/>
      <c r="F183" s="3"/>
      <c r="H183" s="8"/>
      <c r="I183" s="8"/>
      <c r="J183" s="8"/>
    </row>
    <row r="184" spans="4:10" ht="12.75">
      <c r="D184" s="3"/>
      <c r="E184" s="3"/>
      <c r="F184" s="3"/>
      <c r="H184" s="8"/>
      <c r="I184" s="8"/>
      <c r="J184" s="8"/>
    </row>
    <row r="185" spans="4:10" ht="12.75">
      <c r="D185" s="3"/>
      <c r="E185" s="3"/>
      <c r="F185" s="3"/>
      <c r="H185" s="8"/>
      <c r="I185" s="8"/>
      <c r="J185" s="8"/>
    </row>
    <row r="186" spans="4:10" ht="12.75">
      <c r="D186" s="3"/>
      <c r="E186" s="3"/>
      <c r="F186" s="3"/>
      <c r="H186" s="8"/>
      <c r="I186" s="8"/>
      <c r="J186" s="8"/>
    </row>
    <row r="187" spans="4:10" ht="12.75">
      <c r="D187" s="3"/>
      <c r="E187" s="3"/>
      <c r="F187" s="3"/>
      <c r="H187" s="8"/>
      <c r="I187" s="8"/>
      <c r="J187" s="8"/>
    </row>
    <row r="188" spans="4:10" ht="12.75">
      <c r="D188" s="3"/>
      <c r="E188" s="3"/>
      <c r="F188" s="3"/>
      <c r="H188" s="8"/>
      <c r="I188" s="8"/>
      <c r="J188" s="8"/>
    </row>
    <row r="189" spans="4:10" ht="12.75">
      <c r="D189" s="3"/>
      <c r="E189" s="3"/>
      <c r="F189" s="3"/>
      <c r="H189" s="8"/>
      <c r="I189" s="8"/>
      <c r="J189" s="8"/>
    </row>
    <row r="190" spans="4:10" ht="12.75">
      <c r="D190" s="3"/>
      <c r="E190" s="3"/>
      <c r="F190" s="3"/>
      <c r="H190" s="8"/>
      <c r="I190" s="8"/>
      <c r="J190" s="8"/>
    </row>
    <row r="191" spans="4:10" ht="12.75">
      <c r="D191" s="3"/>
      <c r="E191" s="3"/>
      <c r="F191" s="3"/>
      <c r="H191" s="8"/>
      <c r="I191" s="8"/>
      <c r="J191" s="8"/>
    </row>
    <row r="192" spans="4:10" ht="12.75">
      <c r="D192" s="3"/>
      <c r="E192" s="3"/>
      <c r="F192" s="3"/>
      <c r="H192" s="8"/>
      <c r="I192" s="8"/>
      <c r="J192" s="8"/>
    </row>
    <row r="193" spans="4:10" ht="12.75">
      <c r="D193" s="3"/>
      <c r="E193" s="3"/>
      <c r="F193" s="3"/>
      <c r="H193" s="8"/>
      <c r="I193" s="8"/>
      <c r="J193" s="8"/>
    </row>
    <row r="194" spans="4:10" ht="12.75">
      <c r="D194" s="3"/>
      <c r="E194" s="3"/>
      <c r="F194" s="3"/>
      <c r="H194" s="8"/>
      <c r="I194" s="8"/>
      <c r="J194" s="8"/>
    </row>
    <row r="195" spans="4:10" ht="12.75">
      <c r="D195" s="3"/>
      <c r="E195" s="3"/>
      <c r="F195" s="3"/>
      <c r="H195" s="8"/>
      <c r="I195" s="8"/>
      <c r="J195" s="8"/>
    </row>
    <row r="196" spans="4:10" ht="12.75">
      <c r="D196" s="3"/>
      <c r="E196" s="3"/>
      <c r="F196" s="3"/>
      <c r="H196" s="8"/>
      <c r="I196" s="8"/>
      <c r="J196" s="8"/>
    </row>
    <row r="197" spans="4:10" ht="12.75">
      <c r="D197" s="3"/>
      <c r="E197" s="3"/>
      <c r="F197" s="3"/>
      <c r="H197" s="8"/>
      <c r="I197" s="8"/>
      <c r="J197" s="8"/>
    </row>
    <row r="198" spans="4:10" ht="12.75">
      <c r="D198" s="3"/>
      <c r="E198" s="3"/>
      <c r="F198" s="3"/>
      <c r="H198" s="8"/>
      <c r="I198" s="8"/>
      <c r="J198" s="8"/>
    </row>
    <row r="199" spans="4:10" ht="12.75">
      <c r="D199" s="3"/>
      <c r="E199" s="3"/>
      <c r="F199" s="3"/>
      <c r="H199" s="8"/>
      <c r="I199" s="8"/>
      <c r="J199" s="8"/>
    </row>
    <row r="200" spans="4:10" ht="12.75">
      <c r="D200" s="3"/>
      <c r="E200" s="3"/>
      <c r="F200" s="3"/>
      <c r="H200" s="8"/>
      <c r="I200" s="8"/>
      <c r="J200" s="8"/>
    </row>
    <row r="201" spans="4:10" ht="12.75">
      <c r="D201" s="3"/>
      <c r="E201" s="3"/>
      <c r="F201" s="3"/>
      <c r="H201" s="8"/>
      <c r="I201" s="8"/>
      <c r="J201" s="8"/>
    </row>
    <row r="202" spans="4:10" ht="12.75">
      <c r="D202" s="3"/>
      <c r="E202" s="3"/>
      <c r="F202" s="3"/>
      <c r="H202" s="8"/>
      <c r="I202" s="8"/>
      <c r="J202" s="8"/>
    </row>
    <row r="203" spans="4:10" ht="12.75">
      <c r="D203" s="3"/>
      <c r="E203" s="3"/>
      <c r="F203" s="3"/>
      <c r="H203" s="8"/>
      <c r="I203" s="8"/>
      <c r="J203" s="8"/>
    </row>
    <row r="204" spans="4:10" ht="12.75">
      <c r="D204" s="3"/>
      <c r="E204" s="3"/>
      <c r="F204" s="3"/>
      <c r="H204" s="8"/>
      <c r="I204" s="8"/>
      <c r="J204" s="8"/>
    </row>
    <row r="205" spans="4:10" ht="12.75">
      <c r="D205" s="3"/>
      <c r="E205" s="3"/>
      <c r="F205" s="3"/>
      <c r="H205" s="8"/>
      <c r="I205" s="8"/>
      <c r="J205" s="8"/>
    </row>
    <row r="206" spans="4:10" ht="12.75">
      <c r="D206" s="3"/>
      <c r="E206" s="3"/>
      <c r="F206" s="3"/>
      <c r="H206" s="8"/>
      <c r="I206" s="8"/>
      <c r="J206" s="8"/>
    </row>
    <row r="207" spans="4:10" ht="12.75">
      <c r="D207" s="3"/>
      <c r="E207" s="3"/>
      <c r="F207" s="3"/>
      <c r="H207" s="8"/>
      <c r="I207" s="8"/>
      <c r="J207" s="8"/>
    </row>
    <row r="208" spans="4:10" ht="12.75">
      <c r="D208" s="3"/>
      <c r="E208" s="3"/>
      <c r="F208" s="3"/>
      <c r="H208" s="8"/>
      <c r="I208" s="8"/>
      <c r="J208" s="8"/>
    </row>
    <row r="209" spans="4:10" ht="12.75">
      <c r="D209" s="3"/>
      <c r="E209" s="3"/>
      <c r="F209" s="3"/>
      <c r="H209" s="8"/>
      <c r="I209" s="8"/>
      <c r="J209" s="8"/>
    </row>
    <row r="210" spans="4:10" ht="12.75">
      <c r="D210" s="3"/>
      <c r="E210" s="3"/>
      <c r="F210" s="3"/>
      <c r="H210" s="8"/>
      <c r="I210" s="8"/>
      <c r="J210" s="8"/>
    </row>
    <row r="211" spans="4:10" ht="12.75">
      <c r="D211" s="3"/>
      <c r="E211" s="3"/>
      <c r="F211" s="3"/>
      <c r="H211" s="8"/>
      <c r="I211" s="8"/>
      <c r="J211" s="8"/>
    </row>
    <row r="212" spans="4:10" ht="12.75">
      <c r="D212" s="3"/>
      <c r="E212" s="3"/>
      <c r="F212" s="3"/>
      <c r="H212" s="8"/>
      <c r="I212" s="8"/>
      <c r="J212" s="8"/>
    </row>
    <row r="213" spans="4:10" ht="12.75">
      <c r="D213" s="3"/>
      <c r="E213" s="3"/>
      <c r="F213" s="3"/>
      <c r="H213" s="8"/>
      <c r="I213" s="8"/>
      <c r="J213" s="8"/>
    </row>
    <row r="214" spans="4:10" ht="12.75">
      <c r="D214" s="3"/>
      <c r="E214" s="3"/>
      <c r="F214" s="3"/>
      <c r="H214" s="8"/>
      <c r="I214" s="8"/>
      <c r="J214" s="8"/>
    </row>
    <row r="215" spans="4:10" ht="12.75">
      <c r="D215" s="3"/>
      <c r="E215" s="3"/>
      <c r="F215" s="3"/>
      <c r="H215" s="8"/>
      <c r="I215" s="8"/>
      <c r="J215" s="8"/>
    </row>
    <row r="216" spans="4:10" ht="12.75">
      <c r="D216" s="3"/>
      <c r="E216" s="3"/>
      <c r="F216" s="3"/>
      <c r="H216" s="8"/>
      <c r="I216" s="8"/>
      <c r="J216" s="8"/>
    </row>
    <row r="217" spans="4:10" ht="12.75">
      <c r="D217" s="3"/>
      <c r="E217" s="3"/>
      <c r="F217" s="3"/>
      <c r="H217" s="8"/>
      <c r="I217" s="8"/>
      <c r="J217" s="8"/>
    </row>
    <row r="218" spans="4:10" ht="12.75">
      <c r="D218" s="3"/>
      <c r="E218" s="3"/>
      <c r="F218" s="3"/>
      <c r="H218" s="8"/>
      <c r="I218" s="8"/>
      <c r="J218" s="8"/>
    </row>
    <row r="219" spans="4:10" ht="12.75">
      <c r="D219" s="3"/>
      <c r="E219" s="3"/>
      <c r="F219" s="3"/>
      <c r="H219" s="8"/>
      <c r="I219" s="8"/>
      <c r="J219" s="8"/>
    </row>
    <row r="220" spans="4:10" ht="12.75">
      <c r="D220" s="3"/>
      <c r="E220" s="3"/>
      <c r="F220" s="3"/>
      <c r="H220" s="8"/>
      <c r="I220" s="8"/>
      <c r="J220" s="8"/>
    </row>
    <row r="221" spans="4:10" ht="12.75">
      <c r="D221" s="3"/>
      <c r="E221" s="3"/>
      <c r="F221" s="3"/>
      <c r="H221" s="8"/>
      <c r="I221" s="8"/>
      <c r="J221" s="8"/>
    </row>
    <row r="222" spans="4:10" ht="12.75">
      <c r="D222" s="3"/>
      <c r="E222" s="3"/>
      <c r="F222" s="3"/>
      <c r="H222" s="8"/>
      <c r="I222" s="8"/>
      <c r="J222" s="8"/>
    </row>
    <row r="223" spans="4:10" ht="12.75">
      <c r="D223" s="3"/>
      <c r="E223" s="3"/>
      <c r="F223" s="3"/>
      <c r="H223" s="8"/>
      <c r="I223" s="8"/>
      <c r="J223" s="8"/>
    </row>
    <row r="224" spans="4:10" ht="12.75">
      <c r="D224" s="3"/>
      <c r="E224" s="3"/>
      <c r="F224" s="3"/>
      <c r="H224" s="8"/>
      <c r="I224" s="8"/>
      <c r="J224" s="8"/>
    </row>
    <row r="225" spans="4:10" ht="12.75">
      <c r="D225" s="3"/>
      <c r="E225" s="3"/>
      <c r="F225" s="3"/>
      <c r="H225" s="8"/>
      <c r="I225" s="8"/>
      <c r="J225" s="8"/>
    </row>
    <row r="226" spans="4:10" ht="12.75">
      <c r="D226" s="3"/>
      <c r="E226" s="3"/>
      <c r="F226" s="3"/>
      <c r="H226" s="8"/>
      <c r="I226" s="8"/>
      <c r="J226" s="8"/>
    </row>
    <row r="227" spans="4:10" ht="12.75">
      <c r="D227" s="3"/>
      <c r="E227" s="3"/>
      <c r="F227" s="3"/>
      <c r="H227" s="8"/>
      <c r="I227" s="8"/>
      <c r="J227" s="8"/>
    </row>
    <row r="228" spans="4:10" ht="12.75">
      <c r="D228" s="3"/>
      <c r="E228" s="3"/>
      <c r="F228" s="3"/>
      <c r="H228" s="8"/>
      <c r="I228" s="8"/>
      <c r="J228" s="8"/>
    </row>
    <row r="229" spans="4:10" ht="12.75">
      <c r="D229" s="3"/>
      <c r="E229" s="3"/>
      <c r="F229" s="3"/>
      <c r="H229" s="8"/>
      <c r="I229" s="8"/>
      <c r="J229" s="8"/>
    </row>
    <row r="230" spans="4:10" ht="12.75">
      <c r="D230" s="3"/>
      <c r="E230" s="3"/>
      <c r="F230" s="3"/>
      <c r="H230" s="8"/>
      <c r="I230" s="8"/>
      <c r="J230" s="8"/>
    </row>
    <row r="231" spans="4:10" ht="12.75">
      <c r="D231" s="3"/>
      <c r="E231" s="3"/>
      <c r="F231" s="3"/>
      <c r="H231" s="8"/>
      <c r="I231" s="8"/>
      <c r="J231" s="8"/>
    </row>
    <row r="232" spans="4:10" ht="12.75">
      <c r="D232" s="3"/>
      <c r="E232" s="3"/>
      <c r="F232" s="3"/>
      <c r="H232" s="8"/>
      <c r="I232" s="8"/>
      <c r="J232" s="8"/>
    </row>
    <row r="233" spans="4:10" ht="12.75">
      <c r="D233" s="3"/>
      <c r="E233" s="3"/>
      <c r="F233" s="3"/>
      <c r="H233" s="8"/>
      <c r="I233" s="8"/>
      <c r="J233" s="8"/>
    </row>
    <row r="234" spans="4:10" ht="12.75">
      <c r="D234" s="3"/>
      <c r="E234" s="3"/>
      <c r="F234" s="3"/>
      <c r="H234" s="8"/>
      <c r="I234" s="8"/>
      <c r="J234" s="8"/>
    </row>
    <row r="235" spans="4:10" ht="12.75">
      <c r="D235" s="3"/>
      <c r="E235" s="3"/>
      <c r="F235" s="3"/>
      <c r="H235" s="8"/>
      <c r="I235" s="8"/>
      <c r="J235" s="8"/>
    </row>
    <row r="236" spans="4:10" ht="12.75">
      <c r="D236" s="3"/>
      <c r="E236" s="3"/>
      <c r="F236" s="3"/>
      <c r="H236" s="8"/>
      <c r="I236" s="8"/>
      <c r="J236" s="8"/>
    </row>
    <row r="237" spans="4:10" ht="12.75">
      <c r="D237" s="3"/>
      <c r="E237" s="3"/>
      <c r="F237" s="3"/>
      <c r="H237" s="8"/>
      <c r="I237" s="8"/>
      <c r="J237" s="8"/>
    </row>
    <row r="238" spans="4:10" ht="12.75">
      <c r="D238" s="3"/>
      <c r="E238" s="3"/>
      <c r="F238" s="3"/>
      <c r="H238" s="8"/>
      <c r="I238" s="8"/>
      <c r="J238" s="8"/>
    </row>
    <row r="239" spans="4:10" ht="12.75">
      <c r="D239" s="3"/>
      <c r="E239" s="3"/>
      <c r="F239" s="3"/>
      <c r="H239" s="8"/>
      <c r="I239" s="8"/>
      <c r="J239" s="8"/>
    </row>
    <row r="240" spans="4:10" ht="12.75">
      <c r="D240" s="3"/>
      <c r="E240" s="3"/>
      <c r="F240" s="3"/>
      <c r="H240" s="8"/>
      <c r="I240" s="8"/>
      <c r="J240" s="8"/>
    </row>
    <row r="241" spans="4:10" ht="12.75">
      <c r="D241" s="3"/>
      <c r="E241" s="3"/>
      <c r="F241" s="3"/>
      <c r="H241" s="8"/>
      <c r="I241" s="8"/>
      <c r="J241" s="8"/>
    </row>
    <row r="242" spans="4:10" ht="12.75">
      <c r="D242" s="3"/>
      <c r="E242" s="3"/>
      <c r="F242" s="3"/>
      <c r="H242" s="8"/>
      <c r="I242" s="8"/>
      <c r="J242" s="8"/>
    </row>
    <row r="243" spans="4:10" ht="12.75">
      <c r="D243" s="3"/>
      <c r="E243" s="3"/>
      <c r="F243" s="3"/>
      <c r="H243" s="8"/>
      <c r="I243" s="8"/>
      <c r="J243" s="8"/>
    </row>
    <row r="244" spans="4:10" ht="12.75">
      <c r="D244" s="3"/>
      <c r="E244" s="3"/>
      <c r="F244" s="3"/>
      <c r="H244" s="8"/>
      <c r="I244" s="8"/>
      <c r="J244" s="8"/>
    </row>
    <row r="245" spans="4:10" ht="12.75">
      <c r="D245" s="3"/>
      <c r="E245" s="3"/>
      <c r="F245" s="3"/>
      <c r="H245" s="8"/>
      <c r="I245" s="8"/>
      <c r="J245" s="8"/>
    </row>
    <row r="246" spans="4:10" ht="12.75">
      <c r="D246" s="3"/>
      <c r="E246" s="3"/>
      <c r="F246" s="3"/>
      <c r="H246" s="8"/>
      <c r="I246" s="8"/>
      <c r="J246" s="8"/>
    </row>
    <row r="247" spans="4:10" ht="12.75">
      <c r="D247" s="3"/>
      <c r="E247" s="3"/>
      <c r="F247" s="3"/>
      <c r="H247" s="8"/>
      <c r="I247" s="8"/>
      <c r="J247" s="8"/>
    </row>
    <row r="248" spans="4:10" ht="12.75">
      <c r="D248" s="3"/>
      <c r="E248" s="3"/>
      <c r="F248" s="3"/>
      <c r="H248" s="8"/>
      <c r="I248" s="8"/>
      <c r="J248" s="8"/>
    </row>
    <row r="249" spans="4:10" ht="12.75">
      <c r="D249" s="3"/>
      <c r="E249" s="3"/>
      <c r="F249" s="3"/>
      <c r="H249" s="8"/>
      <c r="I249" s="8"/>
      <c r="J249" s="8"/>
    </row>
    <row r="250" spans="4:10" ht="12.75">
      <c r="D250" s="3"/>
      <c r="E250" s="3"/>
      <c r="F250" s="3"/>
      <c r="H250" s="8"/>
      <c r="I250" s="8"/>
      <c r="J250" s="8"/>
    </row>
    <row r="251" spans="4:10" ht="12.75">
      <c r="D251" s="3"/>
      <c r="E251" s="3"/>
      <c r="F251" s="3"/>
      <c r="H251" s="8"/>
      <c r="I251" s="8"/>
      <c r="J251" s="8"/>
    </row>
    <row r="252" spans="4:10" ht="12.75">
      <c r="D252" s="3"/>
      <c r="E252" s="3"/>
      <c r="F252" s="3"/>
      <c r="H252" s="8"/>
      <c r="I252" s="8"/>
      <c r="J252" s="8"/>
    </row>
    <row r="253" spans="4:10" ht="12.75">
      <c r="D253" s="3"/>
      <c r="E253" s="3"/>
      <c r="F253" s="3"/>
      <c r="H253" s="8"/>
      <c r="I253" s="8"/>
      <c r="J253" s="8"/>
    </row>
    <row r="254" spans="4:10" ht="12.75">
      <c r="D254" s="3"/>
      <c r="E254" s="3"/>
      <c r="F254" s="3"/>
      <c r="H254" s="8"/>
      <c r="I254" s="8"/>
      <c r="J254" s="8"/>
    </row>
    <row r="255" spans="4:10" ht="12.75">
      <c r="D255" s="3"/>
      <c r="E255" s="3"/>
      <c r="F255" s="3"/>
      <c r="H255" s="8"/>
      <c r="I255" s="8"/>
      <c r="J255" s="8"/>
    </row>
    <row r="256" spans="4:10" ht="12.75">
      <c r="D256" s="3"/>
      <c r="E256" s="3"/>
      <c r="F256" s="3"/>
      <c r="H256" s="8"/>
      <c r="I256" s="8"/>
      <c r="J256" s="8"/>
    </row>
    <row r="257" spans="4:10" ht="12.75">
      <c r="D257" s="3"/>
      <c r="E257" s="3"/>
      <c r="F257" s="3"/>
      <c r="H257" s="8"/>
      <c r="I257" s="8"/>
      <c r="J257" s="8"/>
    </row>
    <row r="258" spans="4:10" ht="12.75">
      <c r="D258" s="3"/>
      <c r="E258" s="3"/>
      <c r="F258" s="3"/>
      <c r="H258" s="8"/>
      <c r="I258" s="8"/>
      <c r="J258" s="8"/>
    </row>
    <row r="259" spans="4:10" ht="12.75">
      <c r="D259" s="3"/>
      <c r="E259" s="3"/>
      <c r="F259" s="3"/>
      <c r="H259" s="8"/>
      <c r="I259" s="8"/>
      <c r="J259" s="8"/>
    </row>
    <row r="260" spans="4:10" ht="12.75">
      <c r="D260" s="3"/>
      <c r="E260" s="3"/>
      <c r="F260" s="3"/>
      <c r="H260" s="8"/>
      <c r="I260" s="8"/>
      <c r="J260" s="8"/>
    </row>
    <row r="261" spans="4:10" ht="12.75">
      <c r="D261" s="3"/>
      <c r="E261" s="3"/>
      <c r="F261" s="3"/>
      <c r="H261" s="8"/>
      <c r="I261" s="8"/>
      <c r="J261" s="8"/>
    </row>
    <row r="262" spans="4:10" ht="12.75">
      <c r="D262" s="3"/>
      <c r="E262" s="3"/>
      <c r="F262" s="3"/>
      <c r="H262" s="8"/>
      <c r="I262" s="8"/>
      <c r="J262" s="8"/>
    </row>
    <row r="263" spans="4:10" ht="12.75">
      <c r="D263" s="3"/>
      <c r="E263" s="3"/>
      <c r="F263" s="3"/>
      <c r="H263" s="8"/>
      <c r="I263" s="8"/>
      <c r="J263" s="8"/>
    </row>
    <row r="264" spans="4:10" ht="12.75">
      <c r="D264" s="3"/>
      <c r="E264" s="3"/>
      <c r="F264" s="3"/>
      <c r="H264" s="8"/>
      <c r="I264" s="8"/>
      <c r="J264" s="8"/>
    </row>
    <row r="265" spans="4:10" ht="12.75">
      <c r="D265" s="3"/>
      <c r="E265" s="3"/>
      <c r="F265" s="3"/>
      <c r="H265" s="8"/>
      <c r="I265" s="8"/>
      <c r="J265" s="8"/>
    </row>
    <row r="266" spans="4:10" ht="12.75">
      <c r="D266" s="3"/>
      <c r="E266" s="3"/>
      <c r="F266" s="3"/>
      <c r="H266" s="8"/>
      <c r="I266" s="8"/>
      <c r="J266" s="8"/>
    </row>
    <row r="267" spans="4:10" ht="12.75">
      <c r="D267" s="3"/>
      <c r="E267" s="3"/>
      <c r="F267" s="3"/>
      <c r="H267" s="8"/>
      <c r="I267" s="8"/>
      <c r="J267" s="8"/>
    </row>
    <row r="268" spans="4:10" ht="12.75">
      <c r="D268" s="3"/>
      <c r="E268" s="3"/>
      <c r="F268" s="3"/>
      <c r="H268" s="8"/>
      <c r="I268" s="8"/>
      <c r="J268" s="8"/>
    </row>
    <row r="269" spans="4:10" ht="12.75">
      <c r="D269" s="3"/>
      <c r="E269" s="3"/>
      <c r="F269" s="3"/>
      <c r="H269" s="8"/>
      <c r="I269" s="8"/>
      <c r="J269" s="8"/>
    </row>
    <row r="270" spans="4:10" ht="12.75">
      <c r="D270" s="3"/>
      <c r="E270" s="3"/>
      <c r="F270" s="3"/>
      <c r="H270" s="8"/>
      <c r="I270" s="8"/>
      <c r="J270" s="8"/>
    </row>
    <row r="271" spans="4:10" ht="12.75">
      <c r="D271" s="3"/>
      <c r="E271" s="3"/>
      <c r="F271" s="3"/>
      <c r="H271" s="8"/>
      <c r="I271" s="8"/>
      <c r="J271" s="8"/>
    </row>
    <row r="272" spans="4:10" ht="12.75">
      <c r="D272" s="3"/>
      <c r="E272" s="3"/>
      <c r="F272" s="3"/>
      <c r="H272" s="8"/>
      <c r="I272" s="8"/>
      <c r="J272" s="8"/>
    </row>
    <row r="273" spans="4:10" ht="12.75">
      <c r="D273" s="3"/>
      <c r="E273" s="3"/>
      <c r="F273" s="3"/>
      <c r="H273" s="8"/>
      <c r="I273" s="8"/>
      <c r="J273" s="8"/>
    </row>
    <row r="274" spans="4:10" ht="12.75">
      <c r="D274" s="3"/>
      <c r="E274" s="3"/>
      <c r="F274" s="3"/>
      <c r="H274" s="8"/>
      <c r="I274" s="8"/>
      <c r="J274" s="8"/>
    </row>
    <row r="275" spans="4:10" ht="12.75">
      <c r="D275" s="3"/>
      <c r="E275" s="3"/>
      <c r="F275" s="3"/>
      <c r="H275" s="8"/>
      <c r="I275" s="8"/>
      <c r="J275" s="8"/>
    </row>
    <row r="276" spans="4:10" ht="12.75">
      <c r="D276" s="3"/>
      <c r="E276" s="3"/>
      <c r="F276" s="3"/>
      <c r="H276" s="8"/>
      <c r="I276" s="8"/>
      <c r="J276" s="8"/>
    </row>
    <row r="277" spans="4:10" ht="12.75">
      <c r="D277" s="3"/>
      <c r="E277" s="3"/>
      <c r="F277" s="3"/>
      <c r="H277" s="8"/>
      <c r="I277" s="8"/>
      <c r="J277" s="8"/>
    </row>
    <row r="278" spans="4:10" ht="12.75">
      <c r="D278" s="3"/>
      <c r="E278" s="3"/>
      <c r="F278" s="3"/>
      <c r="H278" s="8"/>
      <c r="I278" s="8"/>
      <c r="J278" s="8"/>
    </row>
    <row r="279" spans="4:10" ht="12.75">
      <c r="D279" s="3"/>
      <c r="E279" s="3"/>
      <c r="F279" s="3"/>
      <c r="H279" s="8"/>
      <c r="I279" s="8"/>
      <c r="J279" s="8"/>
    </row>
    <row r="280" spans="4:10" ht="12.75">
      <c r="D280" s="3"/>
      <c r="E280" s="3"/>
      <c r="F280" s="3"/>
      <c r="H280" s="8"/>
      <c r="I280" s="8"/>
      <c r="J280" s="8"/>
    </row>
    <row r="281" spans="4:10" ht="12.75">
      <c r="D281" s="3"/>
      <c r="E281" s="3"/>
      <c r="F281" s="3"/>
      <c r="H281" s="8"/>
      <c r="I281" s="8"/>
      <c r="J281" s="8"/>
    </row>
    <row r="282" spans="4:10" ht="12.75">
      <c r="D282" s="3"/>
      <c r="E282" s="3"/>
      <c r="F282" s="3"/>
      <c r="H282" s="8"/>
      <c r="I282" s="8"/>
      <c r="J282" s="8"/>
    </row>
    <row r="283" spans="4:10" ht="12.75">
      <c r="D283" s="3"/>
      <c r="E283" s="3"/>
      <c r="F283" s="3"/>
      <c r="H283" s="8"/>
      <c r="I283" s="8"/>
      <c r="J283" s="8"/>
    </row>
    <row r="284" spans="4:10" ht="12.75">
      <c r="D284" s="3"/>
      <c r="E284" s="3"/>
      <c r="F284" s="3"/>
      <c r="H284" s="8"/>
      <c r="I284" s="8"/>
      <c r="J284" s="8"/>
    </row>
    <row r="285" spans="4:10" ht="12.75">
      <c r="D285" s="3"/>
      <c r="E285" s="3"/>
      <c r="F285" s="3"/>
      <c r="H285" s="8"/>
      <c r="I285" s="8"/>
      <c r="J285" s="8"/>
    </row>
    <row r="286" spans="4:10" ht="12.75">
      <c r="D286" s="3"/>
      <c r="E286" s="3"/>
      <c r="F286" s="3"/>
      <c r="H286" s="8"/>
      <c r="I286" s="8"/>
      <c r="J286" s="8"/>
    </row>
    <row r="287" spans="4:10" ht="12.75">
      <c r="D287" s="3"/>
      <c r="E287" s="3"/>
      <c r="F287" s="3"/>
      <c r="H287" s="8"/>
      <c r="I287" s="8"/>
      <c r="J287" s="8"/>
    </row>
    <row r="288" spans="4:10" ht="12.75">
      <c r="D288" s="3"/>
      <c r="E288" s="3"/>
      <c r="F288" s="3"/>
      <c r="H288" s="8"/>
      <c r="I288" s="8"/>
      <c r="J288" s="8"/>
    </row>
    <row r="289" spans="4:10" ht="12.75">
      <c r="D289" s="3"/>
      <c r="E289" s="3"/>
      <c r="F289" s="3"/>
      <c r="H289" s="8"/>
      <c r="I289" s="8"/>
      <c r="J289" s="8"/>
    </row>
    <row r="290" spans="4:10" ht="12.75">
      <c r="D290" s="3"/>
      <c r="E290" s="3"/>
      <c r="F290" s="3"/>
      <c r="H290" s="8"/>
      <c r="I290" s="8"/>
      <c r="J290" s="8"/>
    </row>
    <row r="291" spans="4:10" ht="12.75">
      <c r="D291" s="3"/>
      <c r="E291" s="3"/>
      <c r="F291" s="3"/>
      <c r="H291" s="8"/>
      <c r="I291" s="8"/>
      <c r="J291" s="8"/>
    </row>
    <row r="292" spans="4:10" ht="12.75">
      <c r="D292" s="3"/>
      <c r="E292" s="3"/>
      <c r="F292" s="3"/>
      <c r="H292" s="8"/>
      <c r="I292" s="8"/>
      <c r="J292" s="8"/>
    </row>
    <row r="293" spans="4:10" ht="12.75">
      <c r="D293" s="3"/>
      <c r="E293" s="3"/>
      <c r="F293" s="3"/>
      <c r="H293" s="8"/>
      <c r="I293" s="8"/>
      <c r="J293" s="8"/>
    </row>
    <row r="294" spans="4:10" ht="12.75">
      <c r="D294" s="3"/>
      <c r="E294" s="3"/>
      <c r="F294" s="3"/>
      <c r="H294" s="8"/>
      <c r="I294" s="8"/>
      <c r="J294" s="8"/>
    </row>
    <row r="295" spans="4:10" ht="12.75">
      <c r="D295" s="3"/>
      <c r="E295" s="3"/>
      <c r="F295" s="3"/>
      <c r="H295" s="8"/>
      <c r="I295" s="8"/>
      <c r="J295" s="8"/>
    </row>
    <row r="296" spans="4:10" ht="12.75">
      <c r="D296" s="3"/>
      <c r="E296" s="3"/>
      <c r="F296" s="3"/>
      <c r="H296" s="8"/>
      <c r="I296" s="8"/>
      <c r="J296" s="8"/>
    </row>
    <row r="297" spans="4:10" ht="12.75">
      <c r="D297" s="3"/>
      <c r="E297" s="3"/>
      <c r="F297" s="3"/>
      <c r="H297" s="8"/>
      <c r="I297" s="8"/>
      <c r="J297" s="8"/>
    </row>
    <row r="298" spans="4:10" ht="12.75">
      <c r="D298" s="3"/>
      <c r="E298" s="3"/>
      <c r="F298" s="3"/>
      <c r="H298" s="8"/>
      <c r="I298" s="8"/>
      <c r="J298" s="8"/>
    </row>
    <row r="299" spans="4:10" ht="12.75">
      <c r="D299" s="3"/>
      <c r="E299" s="3"/>
      <c r="F299" s="3"/>
      <c r="H299" s="8"/>
      <c r="I299" s="8"/>
      <c r="J299" s="8"/>
    </row>
    <row r="300" spans="4:10" ht="12.75">
      <c r="D300" s="3"/>
      <c r="E300" s="3"/>
      <c r="F300" s="3"/>
      <c r="H300" s="8"/>
      <c r="I300" s="8"/>
      <c r="J300" s="8"/>
    </row>
    <row r="301" spans="4:10" ht="12.75">
      <c r="D301" s="3"/>
      <c r="E301" s="3"/>
      <c r="F301" s="3"/>
      <c r="H301" s="8"/>
      <c r="I301" s="8"/>
      <c r="J301" s="8"/>
    </row>
    <row r="302" spans="4:10" ht="12.75">
      <c r="D302" s="3"/>
      <c r="E302" s="3"/>
      <c r="F302" s="3"/>
      <c r="H302" s="8"/>
      <c r="I302" s="8"/>
      <c r="J302" s="8"/>
    </row>
    <row r="303" spans="4:10" ht="12.75">
      <c r="D303" s="3"/>
      <c r="E303" s="3"/>
      <c r="F303" s="3"/>
      <c r="H303" s="8"/>
      <c r="I303" s="8"/>
      <c r="J303" s="8"/>
    </row>
    <row r="304" spans="4:10" ht="12.75">
      <c r="D304" s="3"/>
      <c r="E304" s="3"/>
      <c r="F304" s="3"/>
      <c r="H304" s="8"/>
      <c r="I304" s="8"/>
      <c r="J304" s="8"/>
    </row>
    <row r="305" spans="4:10" ht="12.75">
      <c r="D305" s="3"/>
      <c r="E305" s="3"/>
      <c r="F305" s="3"/>
      <c r="H305" s="8"/>
      <c r="I305" s="8"/>
      <c r="J305" s="8"/>
    </row>
    <row r="306" spans="4:10" ht="12.75">
      <c r="D306" s="3"/>
      <c r="E306" s="3"/>
      <c r="F306" s="3"/>
      <c r="H306" s="8"/>
      <c r="I306" s="8"/>
      <c r="J306" s="8"/>
    </row>
    <row r="307" spans="4:10" ht="12.75">
      <c r="D307" s="3"/>
      <c r="E307" s="3"/>
      <c r="F307" s="3"/>
      <c r="H307" s="8"/>
      <c r="I307" s="8"/>
      <c r="J307" s="8"/>
    </row>
    <row r="308" spans="4:10" ht="12.75">
      <c r="D308" s="3"/>
      <c r="E308" s="3"/>
      <c r="F308" s="3"/>
      <c r="H308" s="8"/>
      <c r="I308" s="8"/>
      <c r="J308" s="8"/>
    </row>
    <row r="309" spans="4:10" ht="12.75">
      <c r="D309" s="3"/>
      <c r="E309" s="3"/>
      <c r="F309" s="3"/>
      <c r="H309" s="8"/>
      <c r="I309" s="8"/>
      <c r="J309" s="8"/>
    </row>
    <row r="310" spans="4:10" ht="12.75">
      <c r="D310" s="3"/>
      <c r="E310" s="3"/>
      <c r="F310" s="3"/>
      <c r="H310" s="8"/>
      <c r="I310" s="8"/>
      <c r="J310" s="8"/>
    </row>
    <row r="311" spans="4:10" ht="12.75">
      <c r="D311" s="3"/>
      <c r="E311" s="3"/>
      <c r="F311" s="3"/>
      <c r="H311" s="8"/>
      <c r="I311" s="8"/>
      <c r="J311" s="8"/>
    </row>
    <row r="312" spans="4:10" ht="12.75">
      <c r="D312" s="3"/>
      <c r="E312" s="3"/>
      <c r="F312" s="3"/>
      <c r="H312" s="8"/>
      <c r="I312" s="8"/>
      <c r="J312" s="8"/>
    </row>
    <row r="313" spans="4:10" ht="12.75">
      <c r="D313" s="3"/>
      <c r="E313" s="3"/>
      <c r="F313" s="3"/>
      <c r="H313" s="8"/>
      <c r="I313" s="8"/>
      <c r="J313" s="8"/>
    </row>
    <row r="314" spans="4:10" ht="12.75">
      <c r="D314" s="3"/>
      <c r="E314" s="3"/>
      <c r="F314" s="3"/>
      <c r="H314" s="8"/>
      <c r="I314" s="8"/>
      <c r="J314" s="8"/>
    </row>
    <row r="315" spans="4:10" ht="12.75">
      <c r="D315" s="3"/>
      <c r="E315" s="3"/>
      <c r="F315" s="3"/>
      <c r="H315" s="8"/>
      <c r="I315" s="8"/>
      <c r="J315" s="8"/>
    </row>
    <row r="316" spans="4:10" ht="12.75">
      <c r="D316" s="3"/>
      <c r="E316" s="3"/>
      <c r="F316" s="3"/>
      <c r="H316" s="8"/>
      <c r="I316" s="8"/>
      <c r="J316" s="8"/>
    </row>
    <row r="317" spans="4:10" ht="12.75">
      <c r="D317" s="3"/>
      <c r="E317" s="3"/>
      <c r="F317" s="3"/>
      <c r="H317" s="8"/>
      <c r="I317" s="8"/>
      <c r="J317" s="8"/>
    </row>
    <row r="318" spans="4:10" ht="12.75">
      <c r="D318" s="3"/>
      <c r="E318" s="3"/>
      <c r="F318" s="3"/>
      <c r="H318" s="8"/>
      <c r="I318" s="8"/>
      <c r="J318" s="8"/>
    </row>
    <row r="319" spans="4:10" ht="12.75">
      <c r="D319" s="3"/>
      <c r="E319" s="3"/>
      <c r="F319" s="3"/>
      <c r="H319" s="8"/>
      <c r="I319" s="8"/>
      <c r="J319" s="8"/>
    </row>
    <row r="320" spans="4:10" ht="12.75">
      <c r="D320" s="3"/>
      <c r="E320" s="3"/>
      <c r="F320" s="3"/>
      <c r="H320" s="8"/>
      <c r="I320" s="8"/>
      <c r="J320" s="8"/>
    </row>
    <row r="321" spans="4:10" ht="12.75">
      <c r="D321" s="3"/>
      <c r="E321" s="3"/>
      <c r="F321" s="3"/>
      <c r="H321" s="8"/>
      <c r="I321" s="8"/>
      <c r="J321" s="8"/>
    </row>
    <row r="322" spans="4:10" ht="12.75">
      <c r="D322" s="3"/>
      <c r="E322" s="3"/>
      <c r="F322" s="3"/>
      <c r="H322" s="8"/>
      <c r="I322" s="8"/>
      <c r="J322" s="8"/>
    </row>
    <row r="323" spans="4:10" ht="12.75">
      <c r="D323" s="3"/>
      <c r="E323" s="3"/>
      <c r="F323" s="3"/>
      <c r="H323" s="8"/>
      <c r="I323" s="8"/>
      <c r="J323" s="8"/>
    </row>
    <row r="324" spans="4:10" ht="12.75">
      <c r="D324" s="3"/>
      <c r="E324" s="3"/>
      <c r="F324" s="3"/>
      <c r="H324" s="8"/>
      <c r="I324" s="8"/>
      <c r="J324" s="8"/>
    </row>
    <row r="325" spans="4:10" ht="12.75">
      <c r="D325" s="3"/>
      <c r="E325" s="3"/>
      <c r="F325" s="3"/>
      <c r="H325" s="8"/>
      <c r="I325" s="8"/>
      <c r="J325" s="8"/>
    </row>
    <row r="326" spans="4:10" ht="12.75">
      <c r="D326" s="3"/>
      <c r="E326" s="3"/>
      <c r="F326" s="3"/>
      <c r="H326" s="8"/>
      <c r="I326" s="8"/>
      <c r="J326" s="8"/>
    </row>
    <row r="327" spans="4:10" ht="12.75">
      <c r="D327" s="3"/>
      <c r="E327" s="3"/>
      <c r="F327" s="3"/>
      <c r="H327" s="8"/>
      <c r="I327" s="8"/>
      <c r="J327" s="8"/>
    </row>
    <row r="328" spans="4:10" ht="12.75">
      <c r="D328" s="3"/>
      <c r="E328" s="3"/>
      <c r="F328" s="3"/>
      <c r="H328" s="8"/>
      <c r="I328" s="8"/>
      <c r="J328" s="8"/>
    </row>
    <row r="329" spans="4:10" ht="12.75">
      <c r="D329" s="3"/>
      <c r="E329" s="3"/>
      <c r="F329" s="3"/>
      <c r="H329" s="8"/>
      <c r="I329" s="8"/>
      <c r="J329" s="8"/>
    </row>
    <row r="330" spans="4:10" ht="12.75">
      <c r="D330" s="3"/>
      <c r="E330" s="3"/>
      <c r="F330" s="3"/>
      <c r="H330" s="8"/>
      <c r="I330" s="8"/>
      <c r="J330" s="8"/>
    </row>
    <row r="331" spans="4:10" ht="12.75">
      <c r="D331" s="3"/>
      <c r="E331" s="3"/>
      <c r="F331" s="3"/>
      <c r="H331" s="8"/>
      <c r="I331" s="8"/>
      <c r="J331" s="8"/>
    </row>
    <row r="332" spans="4:10" ht="12.75">
      <c r="D332" s="3"/>
      <c r="E332" s="3"/>
      <c r="F332" s="3"/>
      <c r="H332" s="8"/>
      <c r="I332" s="8"/>
      <c r="J332" s="8"/>
    </row>
    <row r="333" spans="4:10" ht="12.75">
      <c r="D333" s="3"/>
      <c r="E333" s="3"/>
      <c r="F333" s="3"/>
      <c r="H333" s="8"/>
      <c r="I333" s="8"/>
      <c r="J333" s="8"/>
    </row>
    <row r="334" spans="4:10" ht="12.75">
      <c r="D334" s="3"/>
      <c r="E334" s="3"/>
      <c r="F334" s="3"/>
      <c r="H334" s="8"/>
      <c r="I334" s="8"/>
      <c r="J334" s="8"/>
    </row>
    <row r="335" spans="4:10" ht="12.75">
      <c r="D335" s="3"/>
      <c r="E335" s="3"/>
      <c r="F335" s="3"/>
      <c r="H335" s="8"/>
      <c r="I335" s="8"/>
      <c r="J335" s="8"/>
    </row>
    <row r="336" spans="4:10" ht="12.75">
      <c r="D336" s="3"/>
      <c r="E336" s="3"/>
      <c r="F336" s="3"/>
      <c r="H336" s="8"/>
      <c r="I336" s="8"/>
      <c r="J336" s="8"/>
    </row>
    <row r="337" spans="4:10" ht="12.75">
      <c r="D337" s="3"/>
      <c r="E337" s="3"/>
      <c r="F337" s="3"/>
      <c r="H337" s="8"/>
      <c r="I337" s="8"/>
      <c r="J337" s="8"/>
    </row>
    <row r="338" spans="4:10" ht="12.75">
      <c r="D338" s="3"/>
      <c r="E338" s="3"/>
      <c r="F338" s="3"/>
      <c r="H338" s="8"/>
      <c r="I338" s="8"/>
      <c r="J338" s="8"/>
    </row>
    <row r="339" spans="4:10" ht="12.75">
      <c r="D339" s="3"/>
      <c r="E339" s="3"/>
      <c r="F339" s="3"/>
      <c r="H339" s="8"/>
      <c r="I339" s="8"/>
      <c r="J339" s="8"/>
    </row>
    <row r="340" spans="4:10" ht="12.75">
      <c r="D340" s="3"/>
      <c r="E340" s="3"/>
      <c r="F340" s="3"/>
      <c r="H340" s="8"/>
      <c r="I340" s="8"/>
      <c r="J340" s="8"/>
    </row>
    <row r="341" spans="4:10" ht="12.75">
      <c r="D341" s="3"/>
      <c r="E341" s="3"/>
      <c r="F341" s="3"/>
      <c r="H341" s="8"/>
      <c r="I341" s="8"/>
      <c r="J341" s="8"/>
    </row>
    <row r="342" spans="4:10" ht="12.75">
      <c r="D342" s="3"/>
      <c r="E342" s="3"/>
      <c r="F342" s="3"/>
      <c r="H342" s="8"/>
      <c r="I342" s="8"/>
      <c r="J342" s="8"/>
    </row>
    <row r="343" spans="4:10" ht="12.75">
      <c r="D343" s="3"/>
      <c r="E343" s="3"/>
      <c r="F343" s="3"/>
      <c r="H343" s="8"/>
      <c r="I343" s="8"/>
      <c r="J343" s="8"/>
    </row>
    <row r="344" spans="4:10" ht="12.75">
      <c r="D344" s="3"/>
      <c r="E344" s="3"/>
      <c r="F344" s="3"/>
      <c r="H344" s="8"/>
      <c r="I344" s="8"/>
      <c r="J344" s="8"/>
    </row>
    <row r="345" spans="4:10" ht="12.75">
      <c r="D345" s="3"/>
      <c r="E345" s="3"/>
      <c r="F345" s="3"/>
      <c r="H345" s="8"/>
      <c r="I345" s="8"/>
      <c r="J345" s="8"/>
    </row>
    <row r="346" spans="4:10" ht="12.75">
      <c r="D346" s="3"/>
      <c r="E346" s="3"/>
      <c r="F346" s="3"/>
      <c r="H346" s="8"/>
      <c r="I346" s="8"/>
      <c r="J346" s="8"/>
    </row>
    <row r="347" spans="4:10" ht="12.75">
      <c r="D347" s="3"/>
      <c r="E347" s="3"/>
      <c r="F347" s="3"/>
      <c r="H347" s="8"/>
      <c r="I347" s="8"/>
      <c r="J347" s="8"/>
    </row>
    <row r="348" spans="4:10" ht="12.75">
      <c r="D348" s="3"/>
      <c r="E348" s="3"/>
      <c r="F348" s="3"/>
      <c r="H348" s="8"/>
      <c r="I348" s="8"/>
      <c r="J348" s="8"/>
    </row>
    <row r="349" spans="4:10" ht="12.75">
      <c r="D349" s="3"/>
      <c r="E349" s="3"/>
      <c r="F349" s="3"/>
      <c r="H349" s="8"/>
      <c r="I349" s="8"/>
      <c r="J349" s="8"/>
    </row>
    <row r="350" spans="4:10" ht="12.75">
      <c r="D350" s="3"/>
      <c r="E350" s="3"/>
      <c r="F350" s="3"/>
      <c r="H350" s="8"/>
      <c r="I350" s="8"/>
      <c r="J350" s="8"/>
    </row>
    <row r="351" spans="4:10" ht="12.75">
      <c r="D351" s="3"/>
      <c r="E351" s="3"/>
      <c r="F351" s="3"/>
      <c r="H351" s="8"/>
      <c r="I351" s="8"/>
      <c r="J351" s="8"/>
    </row>
    <row r="352" spans="4:10" ht="12.75">
      <c r="D352" s="3"/>
      <c r="E352" s="3"/>
      <c r="F352" s="3"/>
      <c r="H352" s="8"/>
      <c r="I352" s="8"/>
      <c r="J352" s="8"/>
    </row>
    <row r="353" spans="4:10" ht="12.75">
      <c r="D353" s="3"/>
      <c r="E353" s="3"/>
      <c r="F353" s="3"/>
      <c r="H353" s="8"/>
      <c r="I353" s="8"/>
      <c r="J353" s="8"/>
    </row>
    <row r="354" spans="4:10" ht="12.75">
      <c r="D354" s="3"/>
      <c r="E354" s="3"/>
      <c r="F354" s="3"/>
      <c r="H354" s="8"/>
      <c r="I354" s="8"/>
      <c r="J354" s="8"/>
    </row>
    <row r="355" spans="4:10" ht="12.75">
      <c r="D355" s="3"/>
      <c r="E355" s="3"/>
      <c r="F355" s="3"/>
      <c r="H355" s="8"/>
      <c r="I355" s="8"/>
      <c r="J355" s="8"/>
    </row>
    <row r="356" spans="4:10" ht="12.75">
      <c r="D356" s="3"/>
      <c r="E356" s="3"/>
      <c r="F356" s="3"/>
      <c r="H356" s="8"/>
      <c r="I356" s="8"/>
      <c r="J356" s="8"/>
    </row>
    <row r="357" spans="4:10" ht="12.75">
      <c r="D357" s="3"/>
      <c r="E357" s="3"/>
      <c r="F357" s="3"/>
      <c r="H357" s="8"/>
      <c r="I357" s="8"/>
      <c r="J357" s="8"/>
    </row>
    <row r="358" spans="4:10" ht="12.75">
      <c r="D358" s="3"/>
      <c r="E358" s="3"/>
      <c r="F358" s="3"/>
      <c r="H358" s="8"/>
      <c r="I358" s="8"/>
      <c r="J358" s="8"/>
    </row>
    <row r="359" spans="4:10" ht="12.75">
      <c r="D359" s="3"/>
      <c r="E359" s="3"/>
      <c r="F359" s="3"/>
      <c r="H359" s="8"/>
      <c r="I359" s="8"/>
      <c r="J359" s="8"/>
    </row>
    <row r="360" spans="4:10" ht="12.75">
      <c r="D360" s="3"/>
      <c r="E360" s="3"/>
      <c r="F360" s="3"/>
      <c r="H360" s="8"/>
      <c r="I360" s="8"/>
      <c r="J360" s="8"/>
    </row>
    <row r="361" spans="4:10" ht="12.75">
      <c r="D361" s="3"/>
      <c r="E361" s="3"/>
      <c r="F361" s="3"/>
      <c r="H361" s="8"/>
      <c r="I361" s="8"/>
      <c r="J361" s="8"/>
    </row>
    <row r="362" spans="4:10" ht="12.75">
      <c r="D362" s="3"/>
      <c r="E362" s="3"/>
      <c r="F362" s="3"/>
      <c r="H362" s="8"/>
      <c r="I362" s="8"/>
      <c r="J362" s="8"/>
    </row>
    <row r="363" spans="4:10" ht="12.75">
      <c r="D363" s="3"/>
      <c r="E363" s="3"/>
      <c r="F363" s="3"/>
      <c r="H363" s="8"/>
      <c r="I363" s="8"/>
      <c r="J363" s="8"/>
    </row>
    <row r="364" spans="4:10" ht="12.75">
      <c r="D364" s="3"/>
      <c r="E364" s="3"/>
      <c r="F364" s="3"/>
      <c r="H364" s="8"/>
      <c r="I364" s="8"/>
      <c r="J364" s="8"/>
    </row>
    <row r="365" spans="4:10" ht="12.75">
      <c r="D365" s="3"/>
      <c r="E365" s="3"/>
      <c r="F365" s="3"/>
      <c r="H365" s="8"/>
      <c r="I365" s="8"/>
      <c r="J365" s="8"/>
    </row>
    <row r="366" spans="4:10" ht="12.75">
      <c r="D366" s="3"/>
      <c r="E366" s="3"/>
      <c r="F366" s="3"/>
      <c r="H366" s="8"/>
      <c r="I366" s="8"/>
      <c r="J366" s="8"/>
    </row>
    <row r="367" spans="4:10" ht="12.75">
      <c r="D367" s="3"/>
      <c r="E367" s="3"/>
      <c r="F367" s="3"/>
      <c r="H367" s="8"/>
      <c r="I367" s="8"/>
      <c r="J367" s="8"/>
    </row>
    <row r="368" spans="4:10" ht="12.75">
      <c r="D368" s="3"/>
      <c r="E368" s="3"/>
      <c r="F368" s="3"/>
      <c r="H368" s="8"/>
      <c r="I368" s="8"/>
      <c r="J368" s="8"/>
    </row>
    <row r="369" spans="4:10" ht="12.75">
      <c r="D369" s="3"/>
      <c r="E369" s="3"/>
      <c r="F369" s="3"/>
      <c r="H369" s="8"/>
      <c r="I369" s="8"/>
      <c r="J369" s="8"/>
    </row>
    <row r="370" spans="4:10" ht="12.75">
      <c r="D370" s="3"/>
      <c r="E370" s="3"/>
      <c r="F370" s="3"/>
      <c r="H370" s="8"/>
      <c r="I370" s="8"/>
      <c r="J370" s="8"/>
    </row>
    <row r="371" spans="4:10" ht="12.75">
      <c r="D371" s="3"/>
      <c r="E371" s="3"/>
      <c r="F371" s="3"/>
      <c r="H371" s="8"/>
      <c r="I371" s="8"/>
      <c r="J371" s="8"/>
    </row>
    <row r="372" spans="4:10" ht="12.75">
      <c r="D372" s="3"/>
      <c r="E372" s="3"/>
      <c r="F372" s="3"/>
      <c r="H372" s="8"/>
      <c r="I372" s="8"/>
      <c r="J372" s="8"/>
    </row>
    <row r="373" spans="4:10" ht="12.75">
      <c r="D373" s="3"/>
      <c r="E373" s="3"/>
      <c r="F373" s="3"/>
      <c r="H373" s="8"/>
      <c r="I373" s="8"/>
      <c r="J373" s="8"/>
    </row>
    <row r="374" spans="4:10" ht="12.75">
      <c r="D374" s="3"/>
      <c r="E374" s="3"/>
      <c r="F374" s="3"/>
      <c r="H374" s="8"/>
      <c r="I374" s="8"/>
      <c r="J374" s="8"/>
    </row>
    <row r="375" spans="4:10" ht="12.75">
      <c r="D375" s="3"/>
      <c r="E375" s="3"/>
      <c r="F375" s="3"/>
      <c r="H375" s="8"/>
      <c r="I375" s="8"/>
      <c r="J375" s="8"/>
    </row>
    <row r="376" spans="4:10" ht="12.75">
      <c r="D376" s="3"/>
      <c r="E376" s="3"/>
      <c r="F376" s="3"/>
      <c r="H376" s="8"/>
      <c r="I376" s="8"/>
      <c r="J376" s="8"/>
    </row>
    <row r="377" spans="4:10" ht="12.75">
      <c r="D377" s="3"/>
      <c r="E377" s="3"/>
      <c r="F377" s="3"/>
      <c r="H377" s="8"/>
      <c r="I377" s="8"/>
      <c r="J377" s="8"/>
    </row>
    <row r="378" spans="4:10" ht="12.75">
      <c r="D378" s="3"/>
      <c r="E378" s="3"/>
      <c r="F378" s="3"/>
      <c r="H378" s="8"/>
      <c r="I378" s="8"/>
      <c r="J378" s="8"/>
    </row>
    <row r="379" spans="4:10" ht="12.75">
      <c r="D379" s="3"/>
      <c r="E379" s="3"/>
      <c r="F379" s="3"/>
      <c r="H379" s="8"/>
      <c r="I379" s="8"/>
      <c r="J379" s="8"/>
    </row>
    <row r="380" spans="4:10" ht="12.75">
      <c r="D380" s="3"/>
      <c r="E380" s="3"/>
      <c r="F380" s="3"/>
      <c r="H380" s="8"/>
      <c r="I380" s="8"/>
      <c r="J380" s="8"/>
    </row>
    <row r="381" spans="4:10" ht="12.75">
      <c r="D381" s="3"/>
      <c r="E381" s="3"/>
      <c r="F381" s="3"/>
      <c r="H381" s="8"/>
      <c r="I381" s="8"/>
      <c r="J381" s="8"/>
    </row>
    <row r="382" spans="4:10" ht="12.75">
      <c r="D382" s="3"/>
      <c r="E382" s="3"/>
      <c r="F382" s="3"/>
      <c r="H382" s="8"/>
      <c r="I382" s="8"/>
      <c r="J382" s="8"/>
    </row>
    <row r="383" spans="4:10" ht="12.75">
      <c r="D383" s="3"/>
      <c r="E383" s="3"/>
      <c r="F383" s="3"/>
      <c r="H383" s="8"/>
      <c r="I383" s="8"/>
      <c r="J383" s="8"/>
    </row>
    <row r="384" spans="4:10" ht="12.75">
      <c r="D384" s="3"/>
      <c r="E384" s="3"/>
      <c r="F384" s="3"/>
      <c r="H384" s="8"/>
      <c r="I384" s="8"/>
      <c r="J384" s="8"/>
    </row>
    <row r="385" spans="4:10" ht="12.75">
      <c r="D385" s="3"/>
      <c r="E385" s="3"/>
      <c r="F385" s="3"/>
      <c r="H385" s="8"/>
      <c r="I385" s="8"/>
      <c r="J385" s="8"/>
    </row>
    <row r="386" spans="4:10" ht="12.75">
      <c r="D386" s="3"/>
      <c r="E386" s="3"/>
      <c r="F386" s="3"/>
      <c r="H386" s="8"/>
      <c r="I386" s="8"/>
      <c r="J386" s="8"/>
    </row>
    <row r="387" spans="4:10" ht="12.75">
      <c r="D387" s="3"/>
      <c r="E387" s="3"/>
      <c r="F387" s="3"/>
      <c r="H387" s="8"/>
      <c r="I387" s="8"/>
      <c r="J387" s="8"/>
    </row>
    <row r="388" spans="4:10" ht="12.75">
      <c r="D388" s="3"/>
      <c r="E388" s="3"/>
      <c r="F388" s="3"/>
      <c r="H388" s="8"/>
      <c r="I388" s="8"/>
      <c r="J388" s="8"/>
    </row>
    <row r="389" spans="4:10" ht="12.75">
      <c r="D389" s="3"/>
      <c r="E389" s="3"/>
      <c r="F389" s="3"/>
      <c r="H389" s="8"/>
      <c r="I389" s="8"/>
      <c r="J389" s="8"/>
    </row>
    <row r="390" spans="4:10" ht="12.75">
      <c r="D390" s="3"/>
      <c r="E390" s="3"/>
      <c r="F390" s="3"/>
      <c r="H390" s="8"/>
      <c r="I390" s="8"/>
      <c r="J390" s="8"/>
    </row>
    <row r="391" spans="4:10" ht="12.75">
      <c r="D391" s="3"/>
      <c r="E391" s="3"/>
      <c r="F391" s="3"/>
      <c r="H391" s="8"/>
      <c r="I391" s="8"/>
      <c r="J391" s="8"/>
    </row>
    <row r="392" spans="4:10" ht="12.75">
      <c r="D392" s="3"/>
      <c r="E392" s="3"/>
      <c r="F392" s="3"/>
      <c r="H392" s="8"/>
      <c r="I392" s="8"/>
      <c r="J392" s="8"/>
    </row>
    <row r="393" spans="4:10" ht="12.75">
      <c r="D393" s="3"/>
      <c r="E393" s="3"/>
      <c r="F393" s="3"/>
      <c r="H393" s="8"/>
      <c r="I393" s="8"/>
      <c r="J393" s="8"/>
    </row>
    <row r="394" spans="4:10" ht="12.75">
      <c r="D394" s="3"/>
      <c r="E394" s="3"/>
      <c r="F394" s="3"/>
      <c r="H394" s="8"/>
      <c r="I394" s="8"/>
      <c r="J394" s="8"/>
    </row>
    <row r="395" spans="4:10" ht="12.75">
      <c r="D395" s="3"/>
      <c r="E395" s="3"/>
      <c r="F395" s="3"/>
      <c r="H395" s="8"/>
      <c r="I395" s="8"/>
      <c r="J395" s="8"/>
    </row>
    <row r="396" spans="4:10" ht="12.75">
      <c r="D396" s="3"/>
      <c r="E396" s="3"/>
      <c r="F396" s="3"/>
      <c r="H396" s="8"/>
      <c r="I396" s="8"/>
      <c r="J396" s="8"/>
    </row>
    <row r="397" spans="4:10" ht="12.75">
      <c r="D397" s="3"/>
      <c r="E397" s="3"/>
      <c r="F397" s="3"/>
      <c r="H397" s="8"/>
      <c r="I397" s="8"/>
      <c r="J397" s="8"/>
    </row>
    <row r="398" spans="4:10" ht="12.75">
      <c r="D398" s="3"/>
      <c r="E398" s="3"/>
      <c r="F398" s="3"/>
      <c r="H398" s="8"/>
      <c r="I398" s="8"/>
      <c r="J398" s="8"/>
    </row>
    <row r="399" spans="4:10" ht="12.75">
      <c r="D399" s="3"/>
      <c r="E399" s="3"/>
      <c r="F399" s="3"/>
      <c r="H399" s="8"/>
      <c r="I399" s="8"/>
      <c r="J399" s="8"/>
    </row>
    <row r="400" spans="4:10" ht="12.75">
      <c r="D400" s="3"/>
      <c r="E400" s="3"/>
      <c r="F400" s="3"/>
      <c r="H400" s="8"/>
      <c r="I400" s="8"/>
      <c r="J400" s="8"/>
    </row>
    <row r="401" spans="4:10" ht="12.75">
      <c r="D401" s="3"/>
      <c r="E401" s="3"/>
      <c r="F401" s="3"/>
      <c r="H401" s="8"/>
      <c r="I401" s="8"/>
      <c r="J401" s="8"/>
    </row>
    <row r="402" spans="4:10" ht="12.75">
      <c r="D402" s="3"/>
      <c r="E402" s="3"/>
      <c r="F402" s="3"/>
      <c r="H402" s="8"/>
      <c r="I402" s="8"/>
      <c r="J402" s="8"/>
    </row>
    <row r="403" spans="4:10" ht="12.75">
      <c r="D403" s="3"/>
      <c r="E403" s="3"/>
      <c r="F403" s="3"/>
      <c r="H403" s="8"/>
      <c r="I403" s="8"/>
      <c r="J403" s="8"/>
    </row>
    <row r="404" spans="4:10" ht="12.75">
      <c r="D404" s="3"/>
      <c r="E404" s="3"/>
      <c r="F404" s="3"/>
      <c r="H404" s="8"/>
      <c r="I404" s="8"/>
      <c r="J404" s="8"/>
    </row>
    <row r="405" spans="4:10" ht="12.75">
      <c r="D405" s="3"/>
      <c r="E405" s="3"/>
      <c r="F405" s="3"/>
      <c r="H405" s="8"/>
      <c r="I405" s="8"/>
      <c r="J405" s="8"/>
    </row>
    <row r="406" spans="4:10" ht="12.75">
      <c r="D406" s="3"/>
      <c r="E406" s="3"/>
      <c r="F406" s="3"/>
      <c r="H406" s="8"/>
      <c r="I406" s="8"/>
      <c r="J406" s="8"/>
    </row>
    <row r="407" spans="4:10" ht="12.75">
      <c r="D407" s="3"/>
      <c r="E407" s="3"/>
      <c r="F407" s="3"/>
      <c r="H407" s="8"/>
      <c r="I407" s="8"/>
      <c r="J407" s="8"/>
    </row>
    <row r="408" spans="4:10" ht="12.75">
      <c r="D408" s="3"/>
      <c r="E408" s="3"/>
      <c r="F408" s="3"/>
      <c r="H408" s="8"/>
      <c r="I408" s="8"/>
      <c r="J408" s="8"/>
    </row>
    <row r="409" spans="4:10" ht="12.75">
      <c r="D409" s="3"/>
      <c r="E409" s="3"/>
      <c r="F409" s="3"/>
      <c r="H409" s="8"/>
      <c r="I409" s="8"/>
      <c r="J409" s="8"/>
    </row>
    <row r="410" spans="4:10" ht="12.75">
      <c r="D410" s="3"/>
      <c r="E410" s="3"/>
      <c r="F410" s="3"/>
      <c r="H410" s="8"/>
      <c r="I410" s="8"/>
      <c r="J410" s="8"/>
    </row>
    <row r="411" spans="4:10" ht="12.75">
      <c r="D411" s="3"/>
      <c r="E411" s="3"/>
      <c r="F411" s="3"/>
      <c r="H411" s="8"/>
      <c r="I411" s="8"/>
      <c r="J411" s="8"/>
    </row>
    <row r="412" spans="4:10" ht="12.75">
      <c r="D412" s="3"/>
      <c r="E412" s="3"/>
      <c r="F412" s="3"/>
      <c r="H412" s="8"/>
      <c r="I412" s="8"/>
      <c r="J412" s="8"/>
    </row>
    <row r="413" spans="4:10" ht="12.75">
      <c r="D413" s="3"/>
      <c r="E413" s="3"/>
      <c r="F413" s="3"/>
      <c r="H413" s="8"/>
      <c r="I413" s="8"/>
      <c r="J413" s="8"/>
    </row>
    <row r="414" spans="4:10" ht="12.75">
      <c r="D414" s="3"/>
      <c r="E414" s="3"/>
      <c r="F414" s="3"/>
      <c r="H414" s="8"/>
      <c r="I414" s="8"/>
      <c r="J414" s="8"/>
    </row>
    <row r="415" spans="4:10" ht="12.75">
      <c r="D415" s="3"/>
      <c r="E415" s="3"/>
      <c r="F415" s="3"/>
      <c r="H415" s="8"/>
      <c r="I415" s="8"/>
      <c r="J415" s="8"/>
    </row>
    <row r="416" spans="4:10" ht="12.75">
      <c r="D416" s="3"/>
      <c r="E416" s="3"/>
      <c r="F416" s="3"/>
      <c r="H416" s="8"/>
      <c r="I416" s="8"/>
      <c r="J416" s="8"/>
    </row>
    <row r="417" spans="4:10" ht="12.75">
      <c r="D417" s="3"/>
      <c r="E417" s="3"/>
      <c r="F417" s="3"/>
      <c r="H417" s="8"/>
      <c r="I417" s="8"/>
      <c r="J417" s="8"/>
    </row>
    <row r="418" spans="4:10" ht="12.75">
      <c r="D418" s="3"/>
      <c r="E418" s="3"/>
      <c r="F418" s="3"/>
      <c r="H418" s="8"/>
      <c r="I418" s="8"/>
      <c r="J418" s="8"/>
    </row>
    <row r="419" spans="4:10" ht="12.75">
      <c r="D419" s="3"/>
      <c r="E419" s="3"/>
      <c r="F419" s="3"/>
      <c r="H419" s="8"/>
      <c r="I419" s="8"/>
      <c r="J419" s="8"/>
    </row>
    <row r="420" spans="4:10" ht="12.75">
      <c r="D420" s="3"/>
      <c r="E420" s="3"/>
      <c r="F420" s="3"/>
      <c r="H420" s="8"/>
      <c r="I420" s="8"/>
      <c r="J420" s="8"/>
    </row>
    <row r="421" spans="4:10" ht="12.75">
      <c r="D421" s="3"/>
      <c r="E421" s="3"/>
      <c r="F421" s="3"/>
      <c r="H421" s="8"/>
      <c r="I421" s="8"/>
      <c r="J421" s="8"/>
    </row>
    <row r="422" spans="4:10" ht="12.75">
      <c r="D422" s="3"/>
      <c r="E422" s="3"/>
      <c r="F422" s="3"/>
      <c r="H422" s="8"/>
      <c r="I422" s="8"/>
      <c r="J422" s="8"/>
    </row>
    <row r="423" spans="4:10" ht="12.75">
      <c r="D423" s="3"/>
      <c r="E423" s="3"/>
      <c r="F423" s="3"/>
      <c r="H423" s="8"/>
      <c r="I423" s="8"/>
      <c r="J423" s="8"/>
    </row>
    <row r="424" spans="4:10" ht="12.75">
      <c r="D424" s="3"/>
      <c r="E424" s="3"/>
      <c r="F424" s="3"/>
      <c r="H424" s="8"/>
      <c r="I424" s="8"/>
      <c r="J424" s="8"/>
    </row>
    <row r="425" spans="4:10" ht="12.75">
      <c r="D425" s="3"/>
      <c r="E425" s="3"/>
      <c r="F425" s="3"/>
      <c r="H425" s="8"/>
      <c r="I425" s="8"/>
      <c r="J425" s="8"/>
    </row>
    <row r="426" spans="4:10" ht="12.75">
      <c r="D426" s="3"/>
      <c r="E426" s="3"/>
      <c r="F426" s="3"/>
      <c r="H426" s="8"/>
      <c r="I426" s="8"/>
      <c r="J426" s="8"/>
    </row>
    <row r="427" spans="4:10" ht="12.75">
      <c r="D427" s="3"/>
      <c r="E427" s="3"/>
      <c r="F427" s="3"/>
      <c r="H427" s="8"/>
      <c r="I427" s="8"/>
      <c r="J427" s="8"/>
    </row>
    <row r="428" spans="4:10" ht="12.75">
      <c r="D428" s="3"/>
      <c r="E428" s="3"/>
      <c r="F428" s="3"/>
      <c r="H428" s="8"/>
      <c r="I428" s="8"/>
      <c r="J428" s="8"/>
    </row>
    <row r="429" spans="4:10" ht="12.75">
      <c r="D429" s="3"/>
      <c r="E429" s="3"/>
      <c r="F429" s="3"/>
      <c r="H429" s="8"/>
      <c r="I429" s="8"/>
      <c r="J429" s="8"/>
    </row>
    <row r="430" spans="4:10" ht="12.75">
      <c r="D430" s="3"/>
      <c r="E430" s="3"/>
      <c r="F430" s="3"/>
      <c r="H430" s="8"/>
      <c r="I430" s="8"/>
      <c r="J430" s="8"/>
    </row>
    <row r="431" spans="4:10" ht="12.75">
      <c r="D431" s="3"/>
      <c r="E431" s="3"/>
      <c r="F431" s="3"/>
      <c r="H431" s="8"/>
      <c r="I431" s="8"/>
      <c r="J431" s="8"/>
    </row>
    <row r="432" spans="4:10" ht="12.75">
      <c r="D432" s="3"/>
      <c r="E432" s="3"/>
      <c r="F432" s="3"/>
      <c r="H432" s="8"/>
      <c r="I432" s="8"/>
      <c r="J432" s="8"/>
    </row>
    <row r="433" spans="4:10" ht="12.75">
      <c r="D433" s="3"/>
      <c r="E433" s="3"/>
      <c r="F433" s="3"/>
      <c r="H433" s="8"/>
      <c r="I433" s="8"/>
      <c r="J433" s="8"/>
    </row>
    <row r="434" spans="4:10" ht="12.75">
      <c r="D434" s="3"/>
      <c r="E434" s="3"/>
      <c r="F434" s="3"/>
      <c r="H434" s="8"/>
      <c r="I434" s="8"/>
      <c r="J434" s="8"/>
    </row>
    <row r="435" spans="4:10" ht="12.75">
      <c r="D435" s="3"/>
      <c r="E435" s="3"/>
      <c r="F435" s="3"/>
      <c r="H435" s="8"/>
      <c r="I435" s="8"/>
      <c r="J435" s="8"/>
    </row>
    <row r="436" spans="4:10" ht="12.75">
      <c r="D436" s="3"/>
      <c r="E436" s="3"/>
      <c r="F436" s="3"/>
      <c r="H436" s="8"/>
      <c r="I436" s="8"/>
      <c r="J436" s="8"/>
    </row>
    <row r="437" spans="4:10" ht="12.75">
      <c r="D437" s="3"/>
      <c r="E437" s="3"/>
      <c r="F437" s="3"/>
      <c r="H437" s="8"/>
      <c r="I437" s="8"/>
      <c r="J437" s="8"/>
    </row>
    <row r="438" spans="4:10" ht="12.75">
      <c r="D438" s="3"/>
      <c r="E438" s="3"/>
      <c r="F438" s="3"/>
      <c r="H438" s="8"/>
      <c r="I438" s="8"/>
      <c r="J438" s="8"/>
    </row>
    <row r="439" spans="4:10" ht="12.75">
      <c r="D439" s="3"/>
      <c r="E439" s="3"/>
      <c r="F439" s="3"/>
      <c r="H439" s="8"/>
      <c r="I439" s="8"/>
      <c r="J439" s="8"/>
    </row>
    <row r="440" spans="4:10" ht="12.75">
      <c r="D440" s="3"/>
      <c r="E440" s="3"/>
      <c r="F440" s="3"/>
      <c r="H440" s="8"/>
      <c r="I440" s="8"/>
      <c r="J440" s="8"/>
    </row>
    <row r="441" spans="4:10" ht="12.75">
      <c r="D441" s="3"/>
      <c r="E441" s="3"/>
      <c r="F441" s="3"/>
      <c r="H441" s="8"/>
      <c r="I441" s="8"/>
      <c r="J441" s="8"/>
    </row>
    <row r="442" spans="4:10" ht="12.75">
      <c r="D442" s="3"/>
      <c r="E442" s="3"/>
      <c r="F442" s="3"/>
      <c r="H442" s="8"/>
      <c r="I442" s="8"/>
      <c r="J442" s="8"/>
    </row>
    <row r="443" spans="4:10" ht="12.75">
      <c r="D443" s="3"/>
      <c r="E443" s="3"/>
      <c r="F443" s="3"/>
      <c r="H443" s="8"/>
      <c r="I443" s="8"/>
      <c r="J443" s="8"/>
    </row>
    <row r="444" spans="4:10" ht="12.75">
      <c r="D444" s="3"/>
      <c r="E444" s="3"/>
      <c r="F444" s="3"/>
      <c r="H444" s="8"/>
      <c r="I444" s="8"/>
      <c r="J444" s="8"/>
    </row>
    <row r="445" spans="4:10" ht="12.75">
      <c r="D445" s="3"/>
      <c r="E445" s="3"/>
      <c r="F445" s="3"/>
      <c r="H445" s="8"/>
      <c r="I445" s="8"/>
      <c r="J445" s="8"/>
    </row>
    <row r="446" spans="4:10" ht="12.75">
      <c r="D446" s="3"/>
      <c r="E446" s="3"/>
      <c r="F446" s="3"/>
      <c r="H446" s="8"/>
      <c r="I446" s="8"/>
      <c r="J446" s="8"/>
    </row>
    <row r="447" spans="4:10" ht="12.75">
      <c r="D447" s="3"/>
      <c r="E447" s="3"/>
      <c r="F447" s="3"/>
      <c r="H447" s="8"/>
      <c r="I447" s="8"/>
      <c r="J447" s="8"/>
    </row>
    <row r="448" spans="4:10" ht="12.75">
      <c r="D448" s="3"/>
      <c r="E448" s="3"/>
      <c r="F448" s="3"/>
      <c r="H448" s="8"/>
      <c r="I448" s="8"/>
      <c r="J448" s="8"/>
    </row>
    <row r="449" spans="4:10" ht="12.75">
      <c r="D449" s="3"/>
      <c r="E449" s="3"/>
      <c r="F449" s="3"/>
      <c r="H449" s="8"/>
      <c r="I449" s="8"/>
      <c r="J449" s="8"/>
    </row>
    <row r="450" spans="4:10" ht="12.75">
      <c r="D450" s="3"/>
      <c r="E450" s="3"/>
      <c r="F450" s="3"/>
      <c r="H450" s="8"/>
      <c r="I450" s="8"/>
      <c r="J450" s="8"/>
    </row>
    <row r="451" spans="4:10" ht="12.75">
      <c r="D451" s="3"/>
      <c r="E451" s="3"/>
      <c r="F451" s="3"/>
      <c r="H451" s="8"/>
      <c r="I451" s="8"/>
      <c r="J451" s="8"/>
    </row>
    <row r="452" spans="4:10" ht="12.75">
      <c r="D452" s="3"/>
      <c r="E452" s="3"/>
      <c r="F452" s="3"/>
      <c r="H452" s="8"/>
      <c r="I452" s="8"/>
      <c r="J452" s="8"/>
    </row>
  </sheetData>
  <sheetProtection/>
  <mergeCells count="13">
    <mergeCell ref="B39:F39"/>
    <mergeCell ref="B2:C2"/>
    <mergeCell ref="G3:G4"/>
    <mergeCell ref="B1:C1"/>
    <mergeCell ref="B3:C4"/>
    <mergeCell ref="B37:C37"/>
    <mergeCell ref="J3:J4"/>
    <mergeCell ref="K3:K4"/>
    <mergeCell ref="D1:L1"/>
    <mergeCell ref="O1:O4"/>
    <mergeCell ref="I3:I4"/>
    <mergeCell ref="B38:F38"/>
    <mergeCell ref="H3:H4"/>
  </mergeCells>
  <conditionalFormatting sqref="G5:K36">
    <cfRule type="cellIs" priority="2" dxfId="0" operator="lessThan" stopIfTrue="1">
      <formula>1</formula>
    </cfRule>
  </conditionalFormatting>
  <conditionalFormatting sqref="G5:K36">
    <cfRule type="cellIs" priority="1" dxfId="0" operator="lessThan" stopIfTrue="1">
      <formula>1</formula>
    </cfRule>
  </conditionalFormatting>
  <printOptions gridLines="1" horizontalCentered="1"/>
  <pageMargins left="0.2" right="0" top="0.74" bottom="0" header="0.43" footer="0"/>
  <pageSetup horizontalDpi="300" verticalDpi="300" orientation="portrait" paperSize="9" scale="70" r:id="rId1"/>
  <ignoredErrors>
    <ignoredError sqref="M29:M36 O29:O36 O5:O19 M5:M1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429"/>
  <sheetViews>
    <sheetView zoomScale="75" zoomScaleNormal="75" zoomScalePageLayoutView="0" workbookViewId="0" topLeftCell="A1">
      <selection activeCell="B37" sqref="B37"/>
    </sheetView>
  </sheetViews>
  <sheetFormatPr defaultColWidth="9.140625" defaultRowHeight="12.75"/>
  <cols>
    <col min="1" max="1" width="3.57421875" style="0" customWidth="1"/>
    <col min="2" max="2" width="28.7109375" style="0" customWidth="1"/>
    <col min="3" max="3" width="17.57421875" style="0" customWidth="1"/>
    <col min="4" max="4" width="6.28125" style="18" customWidth="1"/>
    <col min="5" max="5" width="5.7109375" style="18" customWidth="1"/>
    <col min="6" max="6" width="6.7109375" style="18" customWidth="1"/>
    <col min="7" max="7" width="9.8515625" style="0" customWidth="1"/>
    <col min="8" max="10" width="9.8515625" style="1" customWidth="1"/>
    <col min="11" max="11" width="10.00390625" style="0" customWidth="1"/>
    <col min="12" max="12" width="6.7109375" style="127" customWidth="1"/>
    <col min="13" max="13" width="6.7109375" style="0" customWidth="1"/>
    <col min="14" max="14" width="9.140625" style="0" hidden="1" customWidth="1"/>
    <col min="15" max="15" width="8.421875" style="0" customWidth="1"/>
  </cols>
  <sheetData>
    <row r="1" spans="1:15" ht="30" customHeight="1" thickBot="1">
      <c r="A1" s="41"/>
      <c r="B1" s="278" t="s">
        <v>0</v>
      </c>
      <c r="C1" s="279"/>
      <c r="D1" s="267" t="str">
        <f>Algemeen!S2</f>
        <v>Schietcompetitie Hoge Schuts 2011-2012</v>
      </c>
      <c r="E1" s="268"/>
      <c r="F1" s="268"/>
      <c r="G1" s="268"/>
      <c r="H1" s="268"/>
      <c r="I1" s="268"/>
      <c r="J1" s="268"/>
      <c r="K1" s="287"/>
      <c r="L1" s="288"/>
      <c r="M1" s="291"/>
      <c r="O1" s="270" t="s">
        <v>70</v>
      </c>
    </row>
    <row r="2" spans="1:15" ht="24" customHeight="1" thickBot="1">
      <c r="A2" s="7"/>
      <c r="B2" s="275" t="s">
        <v>51</v>
      </c>
      <c r="C2" s="275"/>
      <c r="D2" s="132" t="s">
        <v>1</v>
      </c>
      <c r="E2" s="2"/>
      <c r="F2" s="21" t="s">
        <v>1</v>
      </c>
      <c r="G2" s="24" t="str">
        <f>Algemeen!T5</f>
        <v>Veghel</v>
      </c>
      <c r="H2" s="24" t="str">
        <f>Algemeen!U5</f>
        <v>Nuland</v>
      </c>
      <c r="I2" s="24" t="str">
        <f>Algemeen!V5</f>
        <v>Oss</v>
      </c>
      <c r="J2" s="24" t="str">
        <f>Algemeen!W5</f>
        <v>Geffen</v>
      </c>
      <c r="K2" s="133" t="str">
        <f>Algemeen!X5</f>
        <v>Dinther</v>
      </c>
      <c r="L2" s="62"/>
      <c r="M2" s="62" t="s">
        <v>58</v>
      </c>
      <c r="O2" s="271"/>
    </row>
    <row r="3" spans="1:15" ht="12.75">
      <c r="A3" s="28"/>
      <c r="B3" s="280" t="s">
        <v>15</v>
      </c>
      <c r="C3" s="281"/>
      <c r="D3" s="75" t="s">
        <v>2</v>
      </c>
      <c r="E3" s="74" t="s">
        <v>3</v>
      </c>
      <c r="F3" s="22" t="s">
        <v>2</v>
      </c>
      <c r="G3" s="276">
        <f>Algemeen!T7</f>
        <v>40874</v>
      </c>
      <c r="H3" s="263">
        <f>Algemeen!U7</f>
        <v>40888</v>
      </c>
      <c r="I3" s="263">
        <f>Algemeen!V7</f>
        <v>40895</v>
      </c>
      <c r="J3" s="263">
        <f>Algemeen!W7</f>
        <v>40937</v>
      </c>
      <c r="K3" s="265">
        <f>Algemeen!X7</f>
        <v>40951</v>
      </c>
      <c r="L3" s="124" t="s">
        <v>56</v>
      </c>
      <c r="M3" s="62" t="s">
        <v>59</v>
      </c>
      <c r="O3" s="271"/>
    </row>
    <row r="4" spans="1:15" s="6" customFormat="1" ht="18" customHeight="1" thickBot="1">
      <c r="A4" s="59" t="s">
        <v>49</v>
      </c>
      <c r="B4" s="290"/>
      <c r="C4" s="290"/>
      <c r="D4" s="75" t="s">
        <v>4</v>
      </c>
      <c r="E4" s="4" t="s">
        <v>5</v>
      </c>
      <c r="F4" s="5" t="s">
        <v>6</v>
      </c>
      <c r="G4" s="277"/>
      <c r="H4" s="264"/>
      <c r="I4" s="264"/>
      <c r="J4" s="264"/>
      <c r="K4" s="264"/>
      <c r="L4" s="128" t="s">
        <v>57</v>
      </c>
      <c r="M4" s="134" t="s">
        <v>60</v>
      </c>
      <c r="O4" s="289"/>
    </row>
    <row r="5" spans="1:15" ht="19.5" customHeight="1" thickTop="1">
      <c r="A5" s="37">
        <v>1</v>
      </c>
      <c r="B5" s="38" t="s">
        <v>181</v>
      </c>
      <c r="C5" s="38" t="s">
        <v>13</v>
      </c>
      <c r="D5" s="33">
        <f>SUM(F5-E5)</f>
        <v>13</v>
      </c>
      <c r="E5" s="130">
        <f>SUM(SMALL(G5:K5,{1}))</f>
        <v>0</v>
      </c>
      <c r="F5" s="23">
        <f>SUM(G5:K5)</f>
        <v>13</v>
      </c>
      <c r="G5" s="26">
        <v>13</v>
      </c>
      <c r="H5" s="27">
        <v>0</v>
      </c>
      <c r="I5" s="27">
        <v>0</v>
      </c>
      <c r="J5" s="27">
        <v>0</v>
      </c>
      <c r="K5" s="26">
        <v>0</v>
      </c>
      <c r="L5" s="142">
        <f>COUNTIF(G5:K5,"&gt; 0")</f>
        <v>1</v>
      </c>
      <c r="M5" s="156">
        <f>GEOMEAN(F5/L5)</f>
        <v>13</v>
      </c>
      <c r="N5" t="str">
        <f>IF(L5=""," ",IF(L5&gt;=5,"4",IF(L5&gt;=4,"4",IF(L5&gt;=3,"3",IF(L5&gt;=2,"2",IF(L5&gt;=1,"1",IF(L5&gt;=0,"0")))))))</f>
        <v>1</v>
      </c>
      <c r="O5" s="158">
        <f>GEOMEAN(D5/N5)</f>
        <v>13</v>
      </c>
    </row>
    <row r="6" spans="1:15" ht="19.5" customHeight="1">
      <c r="A6" s="30">
        <v>2</v>
      </c>
      <c r="B6" s="194" t="s">
        <v>182</v>
      </c>
      <c r="C6" s="194" t="s">
        <v>20</v>
      </c>
      <c r="D6" s="34">
        <f>SUM(F6-E6)</f>
        <v>9</v>
      </c>
      <c r="E6" s="130">
        <f>SUM(SMALL(G6:K6,{1}))</f>
        <v>0</v>
      </c>
      <c r="F6" s="23">
        <f>SUM(G6:K6)</f>
        <v>9</v>
      </c>
      <c r="G6" s="25">
        <v>9</v>
      </c>
      <c r="H6" s="9">
        <v>0</v>
      </c>
      <c r="I6" s="9">
        <v>0</v>
      </c>
      <c r="J6" s="9">
        <v>0</v>
      </c>
      <c r="K6" s="9">
        <v>0</v>
      </c>
      <c r="L6" s="143">
        <f>COUNTIF(G6:K6,"&gt; 0")</f>
        <v>1</v>
      </c>
      <c r="M6" s="155">
        <f>GEOMEAN(F6/L6)</f>
        <v>9</v>
      </c>
      <c r="N6" t="str">
        <f>IF(L6=""," ",IF(L6&gt;=5,"4",IF(L6&gt;=4,"4",IF(L6&gt;=3,"3",IF(L6&gt;=2,"2",IF(L6&gt;=1,"1",IF(L6&gt;=0,"0")))))))</f>
        <v>1</v>
      </c>
      <c r="O6" s="159">
        <f>GEOMEAN(D6/N6)</f>
        <v>9</v>
      </c>
    </row>
    <row r="7" spans="1:15" ht="19.5" customHeight="1">
      <c r="A7" s="30">
        <v>3</v>
      </c>
      <c r="B7" s="55" t="s">
        <v>183</v>
      </c>
      <c r="C7" s="55" t="s">
        <v>13</v>
      </c>
      <c r="D7" s="34">
        <f>SUM(F7-E7)</f>
        <v>7</v>
      </c>
      <c r="E7" s="130">
        <f>SUM(SMALL(G7:K7,{1}))</f>
        <v>0</v>
      </c>
      <c r="F7" s="23">
        <f>SUM(G7:K7)</f>
        <v>7</v>
      </c>
      <c r="G7" s="25">
        <v>7</v>
      </c>
      <c r="H7" s="9">
        <v>0</v>
      </c>
      <c r="I7" s="9">
        <v>0</v>
      </c>
      <c r="J7" s="9">
        <v>0</v>
      </c>
      <c r="K7" s="9">
        <v>0</v>
      </c>
      <c r="L7" s="143">
        <f>COUNTIF(G7:K7,"&gt; 0")</f>
        <v>1</v>
      </c>
      <c r="M7" s="155">
        <f>GEOMEAN(F7/L7)</f>
        <v>7</v>
      </c>
      <c r="N7" t="str">
        <f>IF(L7=""," ",IF(L7&gt;=5,"4",IF(L7&gt;=4,"4",IF(L7&gt;=3,"3",IF(L7&gt;=2,"2",IF(L7&gt;=1,"1",IF(L7&gt;=0,"0")))))))</f>
        <v>1</v>
      </c>
      <c r="O7" s="159">
        <f>GEOMEAN(D7/N7)</f>
        <v>7</v>
      </c>
    </row>
    <row r="8" spans="1:15" ht="19.5" customHeight="1">
      <c r="A8" s="30">
        <v>4</v>
      </c>
      <c r="B8" s="64"/>
      <c r="C8" s="64"/>
      <c r="D8" s="34">
        <f>SUM(F8-E8)</f>
        <v>0</v>
      </c>
      <c r="E8" s="130">
        <f>SUM(SMALL(G8:K8,{1}))</f>
        <v>0</v>
      </c>
      <c r="F8" s="23">
        <f>SUM(G8:K8)</f>
        <v>0</v>
      </c>
      <c r="G8" s="25">
        <v>0</v>
      </c>
      <c r="H8" s="9">
        <v>0</v>
      </c>
      <c r="I8" s="9">
        <v>0</v>
      </c>
      <c r="J8" s="9">
        <v>0</v>
      </c>
      <c r="K8" s="9">
        <v>0</v>
      </c>
      <c r="L8" s="143">
        <f>COUNTIF(G8:K8,"&gt; 0")</f>
        <v>0</v>
      </c>
      <c r="M8" s="155" t="e">
        <f>GEOMEAN(F8/L8)</f>
        <v>#DIV/0!</v>
      </c>
      <c r="N8" t="str">
        <f>IF(L8=""," ",IF(L8&gt;=5,"4",IF(L8&gt;=4,"4",IF(L8&gt;=3,"3",IF(L8&gt;=2,"2",IF(L8&gt;=1,"1",IF(L8&gt;=0,"0")))))))</f>
        <v>0</v>
      </c>
      <c r="O8" s="159" t="e">
        <f>GEOMEAN(D8/N8)</f>
        <v>#DIV/0!</v>
      </c>
    </row>
    <row r="9" spans="1:15" ht="19.5" customHeight="1" thickBot="1">
      <c r="A9" s="30">
        <v>5</v>
      </c>
      <c r="B9" s="8"/>
      <c r="C9" s="8"/>
      <c r="D9" s="34">
        <f>SUM(F9-E9)</f>
        <v>0</v>
      </c>
      <c r="E9" s="130">
        <f>SUM(SMALL(G9:K9,{1}))</f>
        <v>0</v>
      </c>
      <c r="F9" s="23">
        <f>SUM(G9:K9)</f>
        <v>0</v>
      </c>
      <c r="G9" s="25">
        <v>0</v>
      </c>
      <c r="H9" s="9">
        <v>0</v>
      </c>
      <c r="I9" s="9">
        <v>0</v>
      </c>
      <c r="J9" s="9">
        <v>0</v>
      </c>
      <c r="K9" s="9">
        <v>0</v>
      </c>
      <c r="L9" s="144">
        <f>COUNTIF(G9:K9,"&gt; 0")</f>
        <v>0</v>
      </c>
      <c r="M9" s="157" t="e">
        <f>GEOMEAN(F9/L9)</f>
        <v>#DIV/0!</v>
      </c>
      <c r="N9" t="str">
        <f>IF(L9=""," ",IF(L9&gt;=5,"4",IF(L9&gt;=4,"4",IF(L9&gt;=3,"3",IF(L9&gt;=2,"2",IF(L9&gt;=1,"1",IF(L9&gt;=0,"0")))))))</f>
        <v>0</v>
      </c>
      <c r="O9" s="160" t="e">
        <f>GEOMEAN(D9/N9)</f>
        <v>#DIV/0!</v>
      </c>
    </row>
    <row r="10" spans="1:12" ht="19.5" customHeight="1" thickBot="1">
      <c r="A10" s="31"/>
      <c r="B10" s="272" t="s">
        <v>7</v>
      </c>
      <c r="C10" s="272"/>
      <c r="D10" s="13">
        <f aca="true" t="shared" si="0" ref="D10:K10">SUM(D5:D9)</f>
        <v>29</v>
      </c>
      <c r="E10" s="131">
        <f t="shared" si="0"/>
        <v>0</v>
      </c>
      <c r="F10" s="13">
        <f t="shared" si="0"/>
        <v>29</v>
      </c>
      <c r="G10" s="12">
        <f t="shared" si="0"/>
        <v>29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44">
        <f t="shared" si="0"/>
        <v>0</v>
      </c>
      <c r="L10" s="126"/>
    </row>
    <row r="11" spans="1:12" ht="19.5" customHeight="1">
      <c r="A11" s="30"/>
      <c r="B11" s="272" t="s">
        <v>9</v>
      </c>
      <c r="C11" s="272"/>
      <c r="D11" s="272"/>
      <c r="E11" s="272"/>
      <c r="F11" s="273"/>
      <c r="G11" s="11">
        <f>COUNTIF(G5:G9,"&gt; 0")</f>
        <v>3</v>
      </c>
      <c r="H11" s="11">
        <f>COUNTIF(H5:H9,"&gt; 0")</f>
        <v>0</v>
      </c>
      <c r="I11" s="11">
        <f>COUNTIF(I5:I9,"&gt; 0")</f>
        <v>0</v>
      </c>
      <c r="J11" s="11">
        <f>COUNTIF(J5:J9,"&gt; 0")</f>
        <v>0</v>
      </c>
      <c r="K11" s="11">
        <f>COUNTIF(K5:K9,"&gt; 0")</f>
        <v>0</v>
      </c>
      <c r="L11" s="126"/>
    </row>
    <row r="12" spans="1:12" ht="19.5" customHeight="1">
      <c r="A12" s="30"/>
      <c r="B12" s="274" t="s">
        <v>8</v>
      </c>
      <c r="C12" s="272"/>
      <c r="D12" s="272"/>
      <c r="E12" s="272"/>
      <c r="F12" s="273"/>
      <c r="G12" s="78">
        <f>GEOMEAN(G10/G11)</f>
        <v>9.666666666666666</v>
      </c>
      <c r="H12" s="78" t="e">
        <f>GEOMEAN(H10/H11)</f>
        <v>#DIV/0!</v>
      </c>
      <c r="I12" s="78" t="e">
        <f>GEOMEAN(I10/I11)</f>
        <v>#DIV/0!</v>
      </c>
      <c r="J12" s="78" t="e">
        <f>GEOMEAN(J10/J11)</f>
        <v>#DIV/0!</v>
      </c>
      <c r="K12" s="78" t="e">
        <f>GEOMEAN(K10/K11)</f>
        <v>#DIV/0!</v>
      </c>
      <c r="L12" s="126"/>
    </row>
    <row r="13" spans="1:12" ht="19.5" customHeight="1" thickBot="1">
      <c r="A13" s="32"/>
      <c r="B13" s="8"/>
      <c r="C13" s="8"/>
      <c r="D13" s="80"/>
      <c r="E13" s="81"/>
      <c r="F13" s="82"/>
      <c r="G13" s="83"/>
      <c r="H13" s="83"/>
      <c r="I13" s="83"/>
      <c r="J13" s="83"/>
      <c r="K13" s="83"/>
      <c r="L13" s="126"/>
    </row>
    <row r="14" spans="1:11" ht="12.75" customHeight="1">
      <c r="A14" s="28"/>
      <c r="B14" s="85" t="s">
        <v>30</v>
      </c>
      <c r="C14" s="68" t="s">
        <v>31</v>
      </c>
      <c r="D14" s="68"/>
      <c r="E14" s="68"/>
      <c r="F14" s="86"/>
      <c r="G14" s="102">
        <f>COUNTIF(G$5:G$9,15)</f>
        <v>0</v>
      </c>
      <c r="H14" s="105">
        <f>COUNTIF(H$5:H$9,15)</f>
        <v>0</v>
      </c>
      <c r="I14" s="187">
        <f>COUNTIF(I$5:I$9,15)</f>
        <v>0</v>
      </c>
      <c r="J14" s="105">
        <f>COUNTIF(J$5:J$9,15)</f>
        <v>0</v>
      </c>
      <c r="K14" s="105">
        <f>COUNTIF(K$5:K$9,15)</f>
        <v>0</v>
      </c>
    </row>
    <row r="15" spans="1:11" ht="12.75" customHeight="1">
      <c r="A15" s="7"/>
      <c r="B15" s="90" t="s">
        <v>30</v>
      </c>
      <c r="C15" s="17" t="s">
        <v>32</v>
      </c>
      <c r="D15" s="17"/>
      <c r="E15" s="3"/>
      <c r="F15" s="3"/>
      <c r="G15" s="103">
        <f>COUNTIF(G$5:G$9,14)</f>
        <v>0</v>
      </c>
      <c r="H15" s="106">
        <f>COUNTIF(H$5:H$9,14)</f>
        <v>0</v>
      </c>
      <c r="I15" s="188">
        <f>COUNTIF(I$5:I$9,14)</f>
        <v>0</v>
      </c>
      <c r="J15" s="106">
        <f>COUNTIF(J$5:J$9,14)</f>
        <v>0</v>
      </c>
      <c r="K15" s="106">
        <f>COUNTIF(K$5:K$9,14)</f>
        <v>0</v>
      </c>
    </row>
    <row r="16" spans="1:11" ht="12.75" customHeight="1">
      <c r="A16" s="7"/>
      <c r="B16" s="90" t="s">
        <v>30</v>
      </c>
      <c r="C16" s="17" t="s">
        <v>33</v>
      </c>
      <c r="D16" s="17"/>
      <c r="E16" s="3"/>
      <c r="F16" s="3"/>
      <c r="G16" s="103">
        <f>COUNTIF(G$5:G$9,13)</f>
        <v>1</v>
      </c>
      <c r="H16" s="106">
        <f>COUNTIF(H$5:H$9,13)</f>
        <v>0</v>
      </c>
      <c r="I16" s="188">
        <f>COUNTIF(I$5:I$9,13)</f>
        <v>0</v>
      </c>
      <c r="J16" s="106">
        <f>COUNTIF(J$5:J$9,13)</f>
        <v>0</v>
      </c>
      <c r="K16" s="106">
        <f>COUNTIF(K$5:K$9,13)</f>
        <v>0</v>
      </c>
    </row>
    <row r="17" spans="1:11" ht="12.75" customHeight="1">
      <c r="A17" s="7"/>
      <c r="B17" s="90" t="s">
        <v>30</v>
      </c>
      <c r="C17" s="17" t="s">
        <v>34</v>
      </c>
      <c r="D17" s="17"/>
      <c r="E17" s="3"/>
      <c r="F17" s="3"/>
      <c r="G17" s="103">
        <f>COUNTIF(G$5:G$9,12)</f>
        <v>0</v>
      </c>
      <c r="H17" s="106">
        <f>COUNTIF(H$5:H$9,12)</f>
        <v>0</v>
      </c>
      <c r="I17" s="188">
        <f>COUNTIF(I$5:I$9,12)</f>
        <v>0</v>
      </c>
      <c r="J17" s="106">
        <f>COUNTIF(J$5:J$9,12)</f>
        <v>0</v>
      </c>
      <c r="K17" s="106">
        <f>COUNTIF(K$5:K$9,12)</f>
        <v>0</v>
      </c>
    </row>
    <row r="18" spans="1:16" ht="12.75" customHeight="1">
      <c r="A18" s="7"/>
      <c r="B18" s="90" t="s">
        <v>30</v>
      </c>
      <c r="C18" s="17" t="s">
        <v>35</v>
      </c>
      <c r="D18" s="17"/>
      <c r="E18" s="3"/>
      <c r="F18" s="3"/>
      <c r="G18" s="103">
        <f>COUNTIF(G$5:G$9,11)</f>
        <v>0</v>
      </c>
      <c r="H18" s="106">
        <f>COUNTIF(H$5:H$9,11)</f>
        <v>0</v>
      </c>
      <c r="I18" s="188">
        <f>COUNTIF(I$5:I$9,11)</f>
        <v>0</v>
      </c>
      <c r="J18" s="106">
        <f>COUNTIF(J$5:J$9,11)</f>
        <v>0</v>
      </c>
      <c r="K18" s="106">
        <f>COUNTIF(K$5:K$9,11)</f>
        <v>0</v>
      </c>
      <c r="P18">
        <v>0</v>
      </c>
    </row>
    <row r="19" spans="1:11" ht="12.75" customHeight="1">
      <c r="A19" s="59"/>
      <c r="B19" s="90" t="s">
        <v>30</v>
      </c>
      <c r="C19" s="17" t="s">
        <v>36</v>
      </c>
      <c r="D19" s="17"/>
      <c r="E19" s="3"/>
      <c r="F19" s="3"/>
      <c r="G19" s="103">
        <f>COUNTIF(G$5:G$9,10)</f>
        <v>0</v>
      </c>
      <c r="H19" s="106">
        <f>COUNTIF(H$5:H$9,10)</f>
        <v>0</v>
      </c>
      <c r="I19" s="188">
        <f>COUNTIF(I$5:I$9,10)</f>
        <v>0</v>
      </c>
      <c r="J19" s="106">
        <f>COUNTIF(J$5:J$9,10)</f>
        <v>0</v>
      </c>
      <c r="K19" s="106">
        <f>COUNTIF(K$5:K$9,10)</f>
        <v>0</v>
      </c>
    </row>
    <row r="20" spans="1:11" ht="12.75" customHeight="1">
      <c r="A20" s="14"/>
      <c r="B20" s="90" t="s">
        <v>30</v>
      </c>
      <c r="C20" s="17" t="s">
        <v>37</v>
      </c>
      <c r="D20" s="3"/>
      <c r="E20" s="3"/>
      <c r="F20" s="3"/>
      <c r="G20" s="103">
        <f>COUNTIF(G$5:G$9,9)</f>
        <v>1</v>
      </c>
      <c r="H20" s="106">
        <f>COUNTIF(H$5:H$9,9)</f>
        <v>0</v>
      </c>
      <c r="I20" s="188">
        <f>COUNTIF(I$5:I$9,9)</f>
        <v>0</v>
      </c>
      <c r="J20" s="106">
        <f>COUNTIF(J$5:J$9,9)</f>
        <v>0</v>
      </c>
      <c r="K20" s="106">
        <f>COUNTIF(K$5:K$9,9)</f>
        <v>0</v>
      </c>
    </row>
    <row r="21" spans="1:11" ht="12.75" customHeight="1">
      <c r="A21" s="14"/>
      <c r="B21" s="90" t="s">
        <v>30</v>
      </c>
      <c r="C21" s="17" t="s">
        <v>38</v>
      </c>
      <c r="D21" s="3"/>
      <c r="E21" s="3"/>
      <c r="F21" s="3"/>
      <c r="G21" s="103">
        <f>COUNTIF(G$5:G$9,8)</f>
        <v>0</v>
      </c>
      <c r="H21" s="106">
        <f>COUNTIF(H$5:H$9,8)</f>
        <v>0</v>
      </c>
      <c r="I21" s="188">
        <f>COUNTIF(I$5:I$9,8)</f>
        <v>0</v>
      </c>
      <c r="J21" s="106">
        <f>COUNTIF(J$5:J$9,8)</f>
        <v>0</v>
      </c>
      <c r="K21" s="106">
        <f>COUNTIF(K$5:K$9,8)</f>
        <v>0</v>
      </c>
    </row>
    <row r="22" spans="1:11" ht="12.75" customHeight="1">
      <c r="A22" s="72"/>
      <c r="B22" s="90" t="s">
        <v>30</v>
      </c>
      <c r="C22" s="17" t="s">
        <v>39</v>
      </c>
      <c r="D22" s="3"/>
      <c r="E22" s="3"/>
      <c r="F22" s="3"/>
      <c r="G22" s="103">
        <f>COUNTIF(G$5:G$9,7)</f>
        <v>1</v>
      </c>
      <c r="H22" s="106">
        <f>COUNTIF(H$5:H$9,7)</f>
        <v>0</v>
      </c>
      <c r="I22" s="188">
        <f>COUNTIF(I$5:I$9,7)</f>
        <v>0</v>
      </c>
      <c r="J22" s="106">
        <f>COUNTIF(J$5:J$9,7)</f>
        <v>0</v>
      </c>
      <c r="K22" s="106">
        <f>COUNTIF(K$5:K$9,7)</f>
        <v>0</v>
      </c>
    </row>
    <row r="23" spans="1:11" ht="12.75" customHeight="1">
      <c r="A23" s="72"/>
      <c r="B23" s="90" t="s">
        <v>30</v>
      </c>
      <c r="C23" s="17" t="s">
        <v>40</v>
      </c>
      <c r="D23" s="3"/>
      <c r="E23" s="3"/>
      <c r="F23" s="3"/>
      <c r="G23" s="103">
        <f>COUNTIF(G$5:G$9,6)</f>
        <v>0</v>
      </c>
      <c r="H23" s="106">
        <f>COUNTIF(H$5:H$9,6)</f>
        <v>0</v>
      </c>
      <c r="I23" s="188">
        <f>COUNTIF(I$5:I$9,6)</f>
        <v>0</v>
      </c>
      <c r="J23" s="106">
        <f>COUNTIF(J$5:J$9,6)</f>
        <v>0</v>
      </c>
      <c r="K23" s="106">
        <f>COUNTIF(K$5:K$9,6)</f>
        <v>0</v>
      </c>
    </row>
    <row r="24" spans="1:11" ht="12.75" customHeight="1">
      <c r="A24" s="72"/>
      <c r="B24" s="90" t="s">
        <v>30</v>
      </c>
      <c r="C24" s="17" t="s">
        <v>41</v>
      </c>
      <c r="D24" s="3"/>
      <c r="E24" s="3"/>
      <c r="F24" s="3"/>
      <c r="G24" s="103">
        <f>COUNTIF(G$5:G$9,5)</f>
        <v>0</v>
      </c>
      <c r="H24" s="106">
        <f>COUNTIF(H$5:H$9,5)</f>
        <v>0</v>
      </c>
      <c r="I24" s="188">
        <f>COUNTIF(I$5:I$9,5)</f>
        <v>0</v>
      </c>
      <c r="J24" s="106">
        <f>COUNTIF(J$5:J$9,5)</f>
        <v>0</v>
      </c>
      <c r="K24" s="106">
        <f>COUNTIF(K$5:K$9,5)</f>
        <v>0</v>
      </c>
    </row>
    <row r="25" spans="1:11" ht="12.75" customHeight="1">
      <c r="A25" s="72"/>
      <c r="B25" s="90" t="s">
        <v>30</v>
      </c>
      <c r="C25" s="17" t="s">
        <v>42</v>
      </c>
      <c r="D25" s="3"/>
      <c r="E25" s="3"/>
      <c r="F25" s="3"/>
      <c r="G25" s="103">
        <f>COUNTIF(G$5:G$9,4)</f>
        <v>0</v>
      </c>
      <c r="H25" s="106">
        <f>COUNTIF(H$5:H$9,4)</f>
        <v>0</v>
      </c>
      <c r="I25" s="188">
        <f>COUNTIF(I$5:I$9,4)</f>
        <v>0</v>
      </c>
      <c r="J25" s="106">
        <f>COUNTIF(J$5:J$9,4)</f>
        <v>0</v>
      </c>
      <c r="K25" s="106">
        <f>COUNTIF(K$5:K$9,4)</f>
        <v>0</v>
      </c>
    </row>
    <row r="26" spans="1:11" ht="12.75" customHeight="1">
      <c r="A26" s="72"/>
      <c r="B26" s="90" t="s">
        <v>30</v>
      </c>
      <c r="C26" s="17" t="s">
        <v>43</v>
      </c>
      <c r="D26" s="3"/>
      <c r="E26" s="3"/>
      <c r="F26" s="3"/>
      <c r="G26" s="103">
        <f>COUNTIF(G$5:G$9,3)</f>
        <v>0</v>
      </c>
      <c r="H26" s="106">
        <f>COUNTIF(H$5:H$9,3)</f>
        <v>0</v>
      </c>
      <c r="I26" s="188">
        <f>COUNTIF(I$5:I$9,3)</f>
        <v>0</v>
      </c>
      <c r="J26" s="106">
        <f>COUNTIF(J$5:J$9,3)</f>
        <v>0</v>
      </c>
      <c r="K26" s="106">
        <f>COUNTIF(K$5:K$9,3)</f>
        <v>0</v>
      </c>
    </row>
    <row r="27" spans="1:11" ht="12.75" customHeight="1">
      <c r="A27" s="72"/>
      <c r="B27" s="90" t="s">
        <v>30</v>
      </c>
      <c r="C27" s="17" t="s">
        <v>44</v>
      </c>
      <c r="D27" s="3"/>
      <c r="E27" s="3"/>
      <c r="F27" s="3"/>
      <c r="G27" s="103">
        <f>COUNTIF(G$5:G$9,2)</f>
        <v>0</v>
      </c>
      <c r="H27" s="106">
        <f>COUNTIF(H$5:H$9,2)</f>
        <v>0</v>
      </c>
      <c r="I27" s="188">
        <f>COUNTIF(I$5:I$9,2)</f>
        <v>0</v>
      </c>
      <c r="J27" s="106">
        <f>COUNTIF(J$5:J$9,2)</f>
        <v>0</v>
      </c>
      <c r="K27" s="106">
        <f>COUNTIF(K$5:K$9,2)</f>
        <v>0</v>
      </c>
    </row>
    <row r="28" spans="1:11" ht="12.75" customHeight="1">
      <c r="A28" s="72"/>
      <c r="B28" s="90" t="s">
        <v>30</v>
      </c>
      <c r="C28" s="17" t="s">
        <v>45</v>
      </c>
      <c r="D28" s="3"/>
      <c r="E28" s="3"/>
      <c r="F28" s="3"/>
      <c r="G28" s="103">
        <f>COUNTIF(G$5:G$9,1)</f>
        <v>0</v>
      </c>
      <c r="H28" s="106">
        <f>COUNTIF(H$5:H$9,1)</f>
        <v>0</v>
      </c>
      <c r="I28" s="188">
        <f>COUNTIF(I$5:I$9,1)</f>
        <v>0</v>
      </c>
      <c r="J28" s="106">
        <f>COUNTIF(J$5:J$9,1)</f>
        <v>0</v>
      </c>
      <c r="K28" s="106">
        <f>COUNTIF(K$5:K$9,1)</f>
        <v>0</v>
      </c>
    </row>
    <row r="29" spans="1:11" ht="12.75" customHeight="1" thickBot="1">
      <c r="A29" s="7"/>
      <c r="B29" s="95" t="s">
        <v>30</v>
      </c>
      <c r="C29" s="96" t="s">
        <v>46</v>
      </c>
      <c r="D29" s="91"/>
      <c r="E29" s="91"/>
      <c r="F29" s="91"/>
      <c r="G29" s="104">
        <f>COUNTIF(G5:G9,"= 0")</f>
        <v>2</v>
      </c>
      <c r="H29" s="104">
        <f>COUNTIF(H5:H9,"= 0")</f>
        <v>5</v>
      </c>
      <c r="I29" s="104">
        <f>COUNTIF(I5:I9,"= 0")</f>
        <v>5</v>
      </c>
      <c r="J29" s="107">
        <f>COUNTIF(J5:J9,"= 0")</f>
        <v>5</v>
      </c>
      <c r="K29" s="107">
        <f>COUNTIF(K5:K9,"= 0")</f>
        <v>5</v>
      </c>
    </row>
    <row r="30" spans="1:11" ht="12.75" customHeight="1" thickBot="1">
      <c r="A30" s="53"/>
      <c r="B30" s="53" t="s">
        <v>47</v>
      </c>
      <c r="C30" s="91"/>
      <c r="D30" s="91"/>
      <c r="E30" s="91"/>
      <c r="F30" s="91"/>
      <c r="G30" s="104">
        <f>(G14*15)+(G15*14)+(G16*13)+(G17*12)+(G18*11)+(G19*10)+(G20*9)+(G21*8)+(G22*7)+(G23*6)+(G24*5)+(G25*4)+(G26*3)+(G27*2)+(G28*1)</f>
        <v>29</v>
      </c>
      <c r="H30" s="107">
        <f>(H14*15)+(H15*14)+(H16*13)+(H17*12)+(H18*11)+(H19*10)+(H20*9)+(H21*8)+(H22*7)+(H23*6)+(H24*5)+(H25*4)+(H26*3)+(H27*2)+(H28*1)</f>
        <v>0</v>
      </c>
      <c r="I30" s="189">
        <f>(I14*15)+(I15*14)+(I16*13)+(I17*12)+(I18*11)+(I19*10)+(I20*9)+(I21*8)+(I22*7)+(I23*6)+(I24*5)+(I25*4)+(I26*3)+(I27*2)+(I28*1)</f>
        <v>0</v>
      </c>
      <c r="J30" s="107">
        <f>(J14*15)+(J15*14)+(J16*13)+(J17*12)+(J18*11)+(J19*10)+(J20*9)+(J21*8)+(J22*7)+(J23*6)+(J24*5)+(J25*4)+(J26*3)+(J27*2)+(J28*1)</f>
        <v>0</v>
      </c>
      <c r="K30" s="107">
        <f>(K14*15)+(K15*14)+(K16*13)+(K17*12)+(K18*11)+(K19*10)+(K20*9)+(K21*8)+(K22*7)+(K23*6)+(K24*5)+(K25*4)+(K26*3)+(K27*2)+(K28*1)</f>
        <v>0</v>
      </c>
    </row>
    <row r="31" spans="4:10" ht="12.75">
      <c r="D31"/>
      <c r="E31"/>
      <c r="F31"/>
      <c r="H31"/>
      <c r="I31"/>
      <c r="J31"/>
    </row>
    <row r="32" spans="4:10" ht="12.75">
      <c r="D32"/>
      <c r="E32"/>
      <c r="F32"/>
      <c r="H32"/>
      <c r="I32"/>
      <c r="J32"/>
    </row>
    <row r="33" spans="4:10" ht="12.75">
      <c r="D33"/>
      <c r="E33"/>
      <c r="F33"/>
      <c r="H33"/>
      <c r="I33"/>
      <c r="J33"/>
    </row>
    <row r="34" spans="4:10" ht="12.75">
      <c r="D34"/>
      <c r="E34"/>
      <c r="F34"/>
      <c r="H34"/>
      <c r="I34"/>
      <c r="J34"/>
    </row>
    <row r="35" spans="4:10" ht="12.75">
      <c r="D35"/>
      <c r="E35"/>
      <c r="F35"/>
      <c r="H35"/>
      <c r="I35"/>
      <c r="J35"/>
    </row>
    <row r="36" spans="4:10" ht="12.75">
      <c r="D36"/>
      <c r="E36"/>
      <c r="F36"/>
      <c r="H36"/>
      <c r="I36"/>
      <c r="J36"/>
    </row>
    <row r="37" spans="4:10" ht="12.75">
      <c r="D37"/>
      <c r="E37"/>
      <c r="F37"/>
      <c r="H37"/>
      <c r="I37"/>
      <c r="J37"/>
    </row>
    <row r="38" spans="4:10" ht="12.75">
      <c r="D38"/>
      <c r="E38"/>
      <c r="F38"/>
      <c r="H38"/>
      <c r="I38"/>
      <c r="J38"/>
    </row>
    <row r="39" spans="4:10" ht="12.75">
      <c r="D39"/>
      <c r="E39"/>
      <c r="F39"/>
      <c r="H39"/>
      <c r="I39"/>
      <c r="J39"/>
    </row>
    <row r="40" spans="4:10" ht="12.75">
      <c r="D40"/>
      <c r="E40"/>
      <c r="F40"/>
      <c r="H40"/>
      <c r="I40"/>
      <c r="J40"/>
    </row>
    <row r="41" spans="4:10" ht="12.75">
      <c r="D41"/>
      <c r="E41"/>
      <c r="F41"/>
      <c r="H41"/>
      <c r="I41"/>
      <c r="J41"/>
    </row>
    <row r="42" spans="4:10" ht="12.75">
      <c r="D42"/>
      <c r="E42"/>
      <c r="F42"/>
      <c r="H42"/>
      <c r="I42"/>
      <c r="J42"/>
    </row>
    <row r="43" spans="4:10" ht="12.75">
      <c r="D43"/>
      <c r="E43"/>
      <c r="F43"/>
      <c r="H43"/>
      <c r="I43"/>
      <c r="J43"/>
    </row>
    <row r="44" spans="4:10" ht="12.75">
      <c r="D44"/>
      <c r="E44"/>
      <c r="F44"/>
      <c r="H44"/>
      <c r="I44"/>
      <c r="J44"/>
    </row>
    <row r="45" spans="4:10" ht="12.75">
      <c r="D45"/>
      <c r="E45"/>
      <c r="F45"/>
      <c r="H45"/>
      <c r="I45"/>
      <c r="J45"/>
    </row>
    <row r="46" spans="4:10" ht="12.75">
      <c r="D46"/>
      <c r="E46"/>
      <c r="F46"/>
      <c r="H46"/>
      <c r="I46"/>
      <c r="J46"/>
    </row>
    <row r="47" spans="4:10" ht="12.75">
      <c r="D47"/>
      <c r="E47"/>
      <c r="F47"/>
      <c r="H47"/>
      <c r="I47"/>
      <c r="J47"/>
    </row>
    <row r="48" spans="4:10" ht="12.75">
      <c r="D48"/>
      <c r="E48"/>
      <c r="F48"/>
      <c r="H48"/>
      <c r="I48"/>
      <c r="J48"/>
    </row>
    <row r="49" spans="4:10" ht="12.75">
      <c r="D49"/>
      <c r="E49"/>
      <c r="F49"/>
      <c r="H49"/>
      <c r="I49"/>
      <c r="J49"/>
    </row>
    <row r="50" spans="4:10" ht="12.75">
      <c r="D50"/>
      <c r="E50"/>
      <c r="F50"/>
      <c r="H50"/>
      <c r="I50"/>
      <c r="J50"/>
    </row>
    <row r="51" spans="4:10" ht="12.75">
      <c r="D51"/>
      <c r="E51"/>
      <c r="F51"/>
      <c r="H51"/>
      <c r="I51"/>
      <c r="J51"/>
    </row>
    <row r="52" spans="4:10" ht="12.75">
      <c r="D52"/>
      <c r="E52"/>
      <c r="F52"/>
      <c r="H52"/>
      <c r="I52"/>
      <c r="J52"/>
    </row>
    <row r="53" spans="4:10" ht="12.75">
      <c r="D53" s="3"/>
      <c r="E53" s="3"/>
      <c r="F53" s="3"/>
      <c r="H53" s="8"/>
      <c r="I53" s="8"/>
      <c r="J53" s="8"/>
    </row>
    <row r="54" spans="4:10" ht="12.75">
      <c r="D54" s="3"/>
      <c r="E54" s="3"/>
      <c r="F54" s="3"/>
      <c r="H54" s="8"/>
      <c r="I54" s="8"/>
      <c r="J54" s="8"/>
    </row>
    <row r="55" spans="4:10" ht="12.75">
      <c r="D55" s="3"/>
      <c r="E55" s="3"/>
      <c r="F55" s="3"/>
      <c r="H55" s="8"/>
      <c r="I55" s="8"/>
      <c r="J55" s="8"/>
    </row>
    <row r="56" spans="4:10" ht="12.75">
      <c r="D56" s="3"/>
      <c r="E56" s="3"/>
      <c r="F56" s="3"/>
      <c r="H56" s="8"/>
      <c r="I56" s="8"/>
      <c r="J56" s="8"/>
    </row>
    <row r="57" spans="4:10" ht="12.75">
      <c r="D57" s="3"/>
      <c r="E57" s="3"/>
      <c r="F57" s="3"/>
      <c r="H57" s="8"/>
      <c r="I57" s="8"/>
      <c r="J57" s="8"/>
    </row>
    <row r="58" spans="4:10" ht="12.75">
      <c r="D58" s="3"/>
      <c r="E58" s="3"/>
      <c r="F58" s="3"/>
      <c r="H58" s="8"/>
      <c r="I58" s="8"/>
      <c r="J58" s="8"/>
    </row>
    <row r="59" spans="4:10" ht="12.75">
      <c r="D59" s="3"/>
      <c r="E59" s="3"/>
      <c r="F59" s="3"/>
      <c r="H59" s="8"/>
      <c r="I59" s="8"/>
      <c r="J59" s="8"/>
    </row>
    <row r="60" spans="4:10" ht="12.75">
      <c r="D60" s="3"/>
      <c r="E60" s="3"/>
      <c r="F60" s="3"/>
      <c r="H60" s="8"/>
      <c r="I60" s="8"/>
      <c r="J60" s="8"/>
    </row>
    <row r="61" spans="4:10" ht="12.75">
      <c r="D61" s="3"/>
      <c r="E61" s="3"/>
      <c r="F61" s="3"/>
      <c r="H61" s="8"/>
      <c r="I61" s="8"/>
      <c r="J61" s="8"/>
    </row>
    <row r="62" spans="4:10" ht="12.75">
      <c r="D62" s="3"/>
      <c r="E62" s="3"/>
      <c r="F62" s="3"/>
      <c r="H62" s="8"/>
      <c r="I62" s="8"/>
      <c r="J62" s="8"/>
    </row>
    <row r="63" spans="4:10" ht="12.75">
      <c r="D63" s="3"/>
      <c r="E63" s="3"/>
      <c r="F63" s="3"/>
      <c r="H63" s="8"/>
      <c r="I63" s="8"/>
      <c r="J63" s="8"/>
    </row>
    <row r="64" spans="4:10" ht="12.75">
      <c r="D64" s="3"/>
      <c r="E64" s="3"/>
      <c r="F64" s="3"/>
      <c r="H64" s="8"/>
      <c r="I64" s="8"/>
      <c r="J64" s="8"/>
    </row>
    <row r="65" spans="4:10" ht="12.75">
      <c r="D65" s="3"/>
      <c r="E65" s="3"/>
      <c r="F65" s="3"/>
      <c r="H65" s="8"/>
      <c r="I65" s="8"/>
      <c r="J65" s="8"/>
    </row>
    <row r="66" spans="4:10" ht="12.75">
      <c r="D66" s="3"/>
      <c r="E66" s="3"/>
      <c r="F66" s="3"/>
      <c r="H66" s="8"/>
      <c r="I66" s="8"/>
      <c r="J66" s="8"/>
    </row>
    <row r="67" spans="4:10" ht="12.75">
      <c r="D67" s="3"/>
      <c r="E67" s="3"/>
      <c r="F67" s="3"/>
      <c r="H67" s="8"/>
      <c r="I67" s="8"/>
      <c r="J67" s="8"/>
    </row>
    <row r="68" spans="4:10" ht="12.75">
      <c r="D68" s="3"/>
      <c r="E68" s="3"/>
      <c r="F68" s="3"/>
      <c r="H68" s="8"/>
      <c r="I68" s="8"/>
      <c r="J68" s="8"/>
    </row>
    <row r="69" spans="4:10" ht="12.75">
      <c r="D69" s="3"/>
      <c r="E69" s="3"/>
      <c r="F69" s="3"/>
      <c r="H69" s="8"/>
      <c r="I69" s="8"/>
      <c r="J69" s="8"/>
    </row>
    <row r="70" spans="4:10" ht="12.75">
      <c r="D70" s="3"/>
      <c r="E70" s="3"/>
      <c r="F70" s="3"/>
      <c r="H70" s="8"/>
      <c r="I70" s="8"/>
      <c r="J70" s="8"/>
    </row>
    <row r="71" spans="4:10" ht="12.75">
      <c r="D71" s="3"/>
      <c r="E71" s="3"/>
      <c r="F71" s="3"/>
      <c r="H71" s="8"/>
      <c r="I71" s="8"/>
      <c r="J71" s="8"/>
    </row>
    <row r="72" spans="4:10" ht="12.75">
      <c r="D72" s="3"/>
      <c r="E72" s="3"/>
      <c r="F72" s="3"/>
      <c r="H72" s="8"/>
      <c r="I72" s="8"/>
      <c r="J72" s="8"/>
    </row>
    <row r="73" spans="4:10" ht="12.75">
      <c r="D73" s="3"/>
      <c r="E73" s="3"/>
      <c r="F73" s="3"/>
      <c r="H73" s="8"/>
      <c r="I73" s="8"/>
      <c r="J73" s="8"/>
    </row>
    <row r="74" spans="4:10" ht="12.75">
      <c r="D74" s="3"/>
      <c r="E74" s="3"/>
      <c r="F74" s="3"/>
      <c r="H74" s="8"/>
      <c r="I74" s="8"/>
      <c r="J74" s="8"/>
    </row>
    <row r="75" spans="4:10" ht="12.75">
      <c r="D75" s="3"/>
      <c r="E75" s="3"/>
      <c r="F75" s="3"/>
      <c r="H75" s="8"/>
      <c r="I75" s="8"/>
      <c r="J75" s="8"/>
    </row>
    <row r="76" spans="4:10" ht="12.75">
      <c r="D76" s="3"/>
      <c r="E76" s="3"/>
      <c r="F76" s="3"/>
      <c r="H76" s="8"/>
      <c r="I76" s="8"/>
      <c r="J76" s="8"/>
    </row>
    <row r="77" spans="4:10" ht="12.75">
      <c r="D77" s="3"/>
      <c r="E77" s="3"/>
      <c r="F77" s="3"/>
      <c r="H77" s="8"/>
      <c r="I77" s="8"/>
      <c r="J77" s="8"/>
    </row>
    <row r="78" spans="4:10" ht="12.75">
      <c r="D78" s="3"/>
      <c r="E78" s="3"/>
      <c r="F78" s="3"/>
      <c r="H78" s="8"/>
      <c r="I78" s="8"/>
      <c r="J78" s="8"/>
    </row>
    <row r="79" spans="4:10" ht="12.75">
      <c r="D79" s="3"/>
      <c r="E79" s="3"/>
      <c r="F79" s="3"/>
      <c r="H79" s="8"/>
      <c r="I79" s="8"/>
      <c r="J79" s="8"/>
    </row>
    <row r="80" spans="4:10" ht="12.75">
      <c r="D80" s="3"/>
      <c r="E80" s="3"/>
      <c r="F80" s="3"/>
      <c r="H80" s="8"/>
      <c r="I80" s="8"/>
      <c r="J80" s="8"/>
    </row>
    <row r="81" spans="4:10" ht="12.75">
      <c r="D81" s="3"/>
      <c r="E81" s="3"/>
      <c r="F81" s="3"/>
      <c r="H81" s="8"/>
      <c r="I81" s="8"/>
      <c r="J81" s="8"/>
    </row>
    <row r="82" spans="4:10" ht="12.75">
      <c r="D82" s="3"/>
      <c r="E82" s="3"/>
      <c r="F82" s="3"/>
      <c r="H82" s="8"/>
      <c r="I82" s="8"/>
      <c r="J82" s="8"/>
    </row>
    <row r="83" spans="4:10" ht="12.75">
      <c r="D83" s="3"/>
      <c r="E83" s="3"/>
      <c r="F83" s="3"/>
      <c r="H83" s="8"/>
      <c r="I83" s="8"/>
      <c r="J83" s="8"/>
    </row>
    <row r="84" spans="4:10" ht="12.75">
      <c r="D84" s="3"/>
      <c r="E84" s="3"/>
      <c r="F84" s="3"/>
      <c r="H84" s="8"/>
      <c r="I84" s="8"/>
      <c r="J84" s="8"/>
    </row>
    <row r="85" spans="4:10" ht="12.75">
      <c r="D85" s="3"/>
      <c r="E85" s="3"/>
      <c r="F85" s="3"/>
      <c r="H85" s="8"/>
      <c r="I85" s="8"/>
      <c r="J85" s="8"/>
    </row>
    <row r="86" spans="4:10" ht="12.75">
      <c r="D86" s="3"/>
      <c r="E86" s="3"/>
      <c r="F86" s="3"/>
      <c r="H86" s="8"/>
      <c r="I86" s="8"/>
      <c r="J86" s="8"/>
    </row>
    <row r="87" spans="4:10" ht="12.75">
      <c r="D87" s="3"/>
      <c r="E87" s="3"/>
      <c r="F87" s="3"/>
      <c r="H87" s="8"/>
      <c r="I87" s="8"/>
      <c r="J87" s="8"/>
    </row>
    <row r="88" spans="4:10" ht="12.75">
      <c r="D88" s="3"/>
      <c r="E88" s="3"/>
      <c r="F88" s="3"/>
      <c r="H88" s="8"/>
      <c r="I88" s="8"/>
      <c r="J88" s="8"/>
    </row>
    <row r="89" spans="4:10" ht="12.75">
      <c r="D89" s="3"/>
      <c r="E89" s="3"/>
      <c r="F89" s="3"/>
      <c r="H89" s="8"/>
      <c r="I89" s="8"/>
      <c r="J89" s="8"/>
    </row>
    <row r="90" spans="4:10" ht="12.75">
      <c r="D90" s="3"/>
      <c r="E90" s="3"/>
      <c r="F90" s="3"/>
      <c r="H90" s="8"/>
      <c r="I90" s="8"/>
      <c r="J90" s="8"/>
    </row>
    <row r="91" spans="4:10" ht="12.75">
      <c r="D91" s="3"/>
      <c r="E91" s="3"/>
      <c r="F91" s="3"/>
      <c r="H91" s="8"/>
      <c r="I91" s="8"/>
      <c r="J91" s="8"/>
    </row>
    <row r="92" spans="4:10" ht="12.75">
      <c r="D92" s="3"/>
      <c r="E92" s="3"/>
      <c r="F92" s="3"/>
      <c r="H92" s="8"/>
      <c r="I92" s="8"/>
      <c r="J92" s="8"/>
    </row>
    <row r="93" spans="4:10" ht="12.75">
      <c r="D93" s="3"/>
      <c r="E93" s="3"/>
      <c r="F93" s="3"/>
      <c r="H93" s="8"/>
      <c r="I93" s="8"/>
      <c r="J93" s="8"/>
    </row>
    <row r="94" spans="4:10" ht="12.75">
      <c r="D94" s="3"/>
      <c r="E94" s="3"/>
      <c r="F94" s="3"/>
      <c r="H94" s="8"/>
      <c r="I94" s="8"/>
      <c r="J94" s="8"/>
    </row>
    <row r="95" spans="4:10" ht="12.75">
      <c r="D95" s="3"/>
      <c r="E95" s="3"/>
      <c r="F95" s="3"/>
      <c r="H95" s="8"/>
      <c r="I95" s="8"/>
      <c r="J95" s="8"/>
    </row>
    <row r="96" spans="4:10" ht="12.75">
      <c r="D96" s="3"/>
      <c r="E96" s="3"/>
      <c r="F96" s="3"/>
      <c r="H96" s="8"/>
      <c r="I96" s="8"/>
      <c r="J96" s="8"/>
    </row>
    <row r="97" spans="4:10" ht="12.75">
      <c r="D97" s="3"/>
      <c r="E97" s="3"/>
      <c r="F97" s="3"/>
      <c r="H97" s="8"/>
      <c r="I97" s="8"/>
      <c r="J97" s="8"/>
    </row>
    <row r="98" spans="4:10" ht="12.75">
      <c r="D98" s="3"/>
      <c r="E98" s="3"/>
      <c r="F98" s="3"/>
      <c r="H98" s="8"/>
      <c r="I98" s="8"/>
      <c r="J98" s="8"/>
    </row>
    <row r="99" spans="4:10" ht="12.75">
      <c r="D99" s="3"/>
      <c r="E99" s="3"/>
      <c r="F99" s="3"/>
      <c r="H99" s="8"/>
      <c r="I99" s="8"/>
      <c r="J99" s="8"/>
    </row>
    <row r="100" spans="4:10" ht="12.75">
      <c r="D100" s="3"/>
      <c r="E100" s="3"/>
      <c r="F100" s="3"/>
      <c r="H100" s="8"/>
      <c r="I100" s="8"/>
      <c r="J100" s="8"/>
    </row>
    <row r="101" spans="4:10" ht="12.75">
      <c r="D101" s="3"/>
      <c r="E101" s="3"/>
      <c r="F101" s="3"/>
      <c r="H101" s="8"/>
      <c r="I101" s="8"/>
      <c r="J101" s="8"/>
    </row>
    <row r="102" spans="4:10" ht="12.75">
      <c r="D102" s="3"/>
      <c r="E102" s="3"/>
      <c r="F102" s="3"/>
      <c r="H102" s="8"/>
      <c r="I102" s="8"/>
      <c r="J102" s="8"/>
    </row>
    <row r="103" spans="4:10" ht="12.75">
      <c r="D103" s="3"/>
      <c r="E103" s="3"/>
      <c r="F103" s="3"/>
      <c r="H103" s="8"/>
      <c r="I103" s="8"/>
      <c r="J103" s="8"/>
    </row>
    <row r="104" spans="4:10" ht="12.75">
      <c r="D104" s="3"/>
      <c r="E104" s="3"/>
      <c r="F104" s="3"/>
      <c r="H104" s="8"/>
      <c r="I104" s="8"/>
      <c r="J104" s="8"/>
    </row>
    <row r="105" spans="4:10" ht="12.75">
      <c r="D105" s="3"/>
      <c r="E105" s="3"/>
      <c r="F105" s="3"/>
      <c r="H105" s="8"/>
      <c r="I105" s="8"/>
      <c r="J105" s="8"/>
    </row>
    <row r="106" spans="4:10" ht="12.75">
      <c r="D106" s="3"/>
      <c r="E106" s="3"/>
      <c r="F106" s="3"/>
      <c r="H106" s="8"/>
      <c r="I106" s="8"/>
      <c r="J106" s="8"/>
    </row>
    <row r="107" spans="4:10" ht="12.75">
      <c r="D107" s="3"/>
      <c r="E107" s="3"/>
      <c r="F107" s="3"/>
      <c r="H107" s="8"/>
      <c r="I107" s="8"/>
      <c r="J107" s="8"/>
    </row>
    <row r="108" spans="4:10" ht="12.75">
      <c r="D108" s="3"/>
      <c r="E108" s="3"/>
      <c r="F108" s="3"/>
      <c r="H108" s="8"/>
      <c r="I108" s="8"/>
      <c r="J108" s="8"/>
    </row>
    <row r="109" spans="4:10" ht="12.75">
      <c r="D109" s="3"/>
      <c r="E109" s="3"/>
      <c r="F109" s="3"/>
      <c r="H109" s="8"/>
      <c r="I109" s="8"/>
      <c r="J109" s="8"/>
    </row>
    <row r="110" spans="4:10" ht="12.75">
      <c r="D110" s="3"/>
      <c r="E110" s="3"/>
      <c r="F110" s="3"/>
      <c r="H110" s="8"/>
      <c r="I110" s="8"/>
      <c r="J110" s="8"/>
    </row>
    <row r="111" spans="4:10" ht="12.75">
      <c r="D111" s="3"/>
      <c r="E111" s="3"/>
      <c r="F111" s="3"/>
      <c r="H111" s="8"/>
      <c r="I111" s="8"/>
      <c r="J111" s="8"/>
    </row>
    <row r="112" spans="4:10" ht="12.75">
      <c r="D112" s="3"/>
      <c r="E112" s="3"/>
      <c r="F112" s="3"/>
      <c r="H112" s="8"/>
      <c r="I112" s="8"/>
      <c r="J112" s="8"/>
    </row>
    <row r="113" spans="4:10" ht="12.75">
      <c r="D113" s="3"/>
      <c r="E113" s="3"/>
      <c r="F113" s="3"/>
      <c r="H113" s="8"/>
      <c r="I113" s="8"/>
      <c r="J113" s="8"/>
    </row>
    <row r="114" spans="4:10" ht="12.75">
      <c r="D114" s="3"/>
      <c r="E114" s="3"/>
      <c r="F114" s="3"/>
      <c r="H114" s="8"/>
      <c r="I114" s="8"/>
      <c r="J114" s="8"/>
    </row>
    <row r="115" spans="4:10" ht="12.75">
      <c r="D115" s="3"/>
      <c r="E115" s="3"/>
      <c r="F115" s="3"/>
      <c r="H115" s="8"/>
      <c r="I115" s="8"/>
      <c r="J115" s="8"/>
    </row>
    <row r="116" spans="4:10" ht="12.75">
      <c r="D116" s="3"/>
      <c r="E116" s="3"/>
      <c r="F116" s="3"/>
      <c r="H116" s="8"/>
      <c r="I116" s="8"/>
      <c r="J116" s="8"/>
    </row>
    <row r="117" spans="4:10" ht="12.75">
      <c r="D117" s="3"/>
      <c r="E117" s="3"/>
      <c r="F117" s="3"/>
      <c r="H117" s="8"/>
      <c r="I117" s="8"/>
      <c r="J117" s="8"/>
    </row>
    <row r="118" spans="4:10" ht="12.75">
      <c r="D118" s="3"/>
      <c r="E118" s="3"/>
      <c r="F118" s="3"/>
      <c r="H118" s="8"/>
      <c r="I118" s="8"/>
      <c r="J118" s="8"/>
    </row>
    <row r="119" spans="4:10" ht="12.75">
      <c r="D119" s="3"/>
      <c r="E119" s="3"/>
      <c r="F119" s="3"/>
      <c r="H119" s="8"/>
      <c r="I119" s="8"/>
      <c r="J119" s="8"/>
    </row>
    <row r="120" spans="4:10" ht="12.75">
      <c r="D120" s="3"/>
      <c r="E120" s="3"/>
      <c r="F120" s="3"/>
      <c r="H120" s="8"/>
      <c r="I120" s="8"/>
      <c r="J120" s="8"/>
    </row>
    <row r="121" spans="4:10" ht="12.75">
      <c r="D121" s="3"/>
      <c r="E121" s="3"/>
      <c r="F121" s="3"/>
      <c r="H121" s="8"/>
      <c r="I121" s="8"/>
      <c r="J121" s="8"/>
    </row>
    <row r="122" spans="4:10" ht="12.75">
      <c r="D122" s="3"/>
      <c r="E122" s="3"/>
      <c r="F122" s="3"/>
      <c r="H122" s="8"/>
      <c r="I122" s="8"/>
      <c r="J122" s="8"/>
    </row>
    <row r="123" spans="4:10" ht="12.75">
      <c r="D123" s="3"/>
      <c r="E123" s="3"/>
      <c r="F123" s="3"/>
      <c r="H123" s="8"/>
      <c r="I123" s="8"/>
      <c r="J123" s="8"/>
    </row>
    <row r="124" spans="4:10" ht="12.75">
      <c r="D124" s="3"/>
      <c r="E124" s="3"/>
      <c r="F124" s="3"/>
      <c r="H124" s="8"/>
      <c r="I124" s="8"/>
      <c r="J124" s="8"/>
    </row>
    <row r="125" spans="4:10" ht="12.75">
      <c r="D125" s="3"/>
      <c r="E125" s="3"/>
      <c r="F125" s="3"/>
      <c r="H125" s="8"/>
      <c r="I125" s="8"/>
      <c r="J125" s="8"/>
    </row>
    <row r="126" spans="4:10" ht="12.75">
      <c r="D126" s="3"/>
      <c r="E126" s="3"/>
      <c r="F126" s="3"/>
      <c r="H126" s="8"/>
      <c r="I126" s="8"/>
      <c r="J126" s="8"/>
    </row>
    <row r="127" spans="4:10" ht="12.75">
      <c r="D127" s="3"/>
      <c r="E127" s="3"/>
      <c r="F127" s="3"/>
      <c r="H127" s="8"/>
      <c r="I127" s="8"/>
      <c r="J127" s="8"/>
    </row>
    <row r="128" spans="4:10" ht="12.75">
      <c r="D128" s="3"/>
      <c r="E128" s="3"/>
      <c r="F128" s="3"/>
      <c r="H128" s="8"/>
      <c r="I128" s="8"/>
      <c r="J128" s="8"/>
    </row>
    <row r="129" spans="4:10" ht="12.75">
      <c r="D129" s="3"/>
      <c r="E129" s="3"/>
      <c r="F129" s="3"/>
      <c r="H129" s="8"/>
      <c r="I129" s="8"/>
      <c r="J129" s="8"/>
    </row>
    <row r="130" spans="4:10" ht="12.75">
      <c r="D130" s="3"/>
      <c r="E130" s="3"/>
      <c r="F130" s="3"/>
      <c r="H130" s="8"/>
      <c r="I130" s="8"/>
      <c r="J130" s="8"/>
    </row>
    <row r="131" spans="4:10" ht="12.75">
      <c r="D131" s="3"/>
      <c r="E131" s="3"/>
      <c r="F131" s="3"/>
      <c r="H131" s="8"/>
      <c r="I131" s="8"/>
      <c r="J131" s="8"/>
    </row>
    <row r="132" spans="4:10" ht="12.75">
      <c r="D132" s="3"/>
      <c r="E132" s="3"/>
      <c r="F132" s="3"/>
      <c r="H132" s="8"/>
      <c r="I132" s="8"/>
      <c r="J132" s="8"/>
    </row>
    <row r="133" spans="4:10" ht="12.75">
      <c r="D133" s="3"/>
      <c r="E133" s="3"/>
      <c r="F133" s="3"/>
      <c r="H133" s="8"/>
      <c r="I133" s="8"/>
      <c r="J133" s="8"/>
    </row>
    <row r="134" spans="4:10" ht="12.75">
      <c r="D134" s="3"/>
      <c r="E134" s="3"/>
      <c r="F134" s="3"/>
      <c r="H134" s="8"/>
      <c r="I134" s="8"/>
      <c r="J134" s="8"/>
    </row>
    <row r="135" spans="4:10" ht="12.75">
      <c r="D135" s="3"/>
      <c r="E135" s="3"/>
      <c r="F135" s="3"/>
      <c r="H135" s="8"/>
      <c r="I135" s="8"/>
      <c r="J135" s="8"/>
    </row>
    <row r="136" spans="4:10" ht="12.75">
      <c r="D136" s="3"/>
      <c r="E136" s="3"/>
      <c r="F136" s="3"/>
      <c r="H136" s="8"/>
      <c r="I136" s="8"/>
      <c r="J136" s="8"/>
    </row>
    <row r="137" spans="4:10" ht="12.75">
      <c r="D137" s="3"/>
      <c r="E137" s="3"/>
      <c r="F137" s="3"/>
      <c r="H137" s="8"/>
      <c r="I137" s="8"/>
      <c r="J137" s="8"/>
    </row>
    <row r="138" spans="4:10" ht="12.75">
      <c r="D138" s="3"/>
      <c r="E138" s="3"/>
      <c r="F138" s="3"/>
      <c r="H138" s="8"/>
      <c r="I138" s="8"/>
      <c r="J138" s="8"/>
    </row>
    <row r="139" spans="4:10" ht="12.75">
      <c r="D139" s="3"/>
      <c r="E139" s="3"/>
      <c r="F139" s="3"/>
      <c r="H139" s="8"/>
      <c r="I139" s="8"/>
      <c r="J139" s="8"/>
    </row>
    <row r="140" spans="4:10" ht="12.75">
      <c r="D140" s="3"/>
      <c r="E140" s="3"/>
      <c r="F140" s="3"/>
      <c r="H140" s="8"/>
      <c r="I140" s="8"/>
      <c r="J140" s="8"/>
    </row>
    <row r="141" spans="4:10" ht="12.75">
      <c r="D141" s="3"/>
      <c r="E141" s="3"/>
      <c r="F141" s="3"/>
      <c r="H141" s="8"/>
      <c r="I141" s="8"/>
      <c r="J141" s="8"/>
    </row>
    <row r="142" spans="4:10" ht="12.75">
      <c r="D142" s="3"/>
      <c r="E142" s="3"/>
      <c r="F142" s="3"/>
      <c r="H142" s="8"/>
      <c r="I142" s="8"/>
      <c r="J142" s="8"/>
    </row>
    <row r="143" spans="4:10" ht="12.75">
      <c r="D143" s="3"/>
      <c r="E143" s="3"/>
      <c r="F143" s="3"/>
      <c r="H143" s="8"/>
      <c r="I143" s="8"/>
      <c r="J143" s="8"/>
    </row>
    <row r="144" spans="4:10" ht="12.75">
      <c r="D144" s="3"/>
      <c r="E144" s="3"/>
      <c r="F144" s="3"/>
      <c r="H144" s="8"/>
      <c r="I144" s="8"/>
      <c r="J144" s="8"/>
    </row>
    <row r="145" spans="4:10" ht="12.75">
      <c r="D145" s="3"/>
      <c r="E145" s="3"/>
      <c r="F145" s="3"/>
      <c r="H145" s="8"/>
      <c r="I145" s="8"/>
      <c r="J145" s="8"/>
    </row>
    <row r="146" spans="4:10" ht="12.75">
      <c r="D146" s="3"/>
      <c r="E146" s="3"/>
      <c r="F146" s="3"/>
      <c r="H146" s="8"/>
      <c r="I146" s="8"/>
      <c r="J146" s="8"/>
    </row>
    <row r="147" spans="4:10" ht="12.75">
      <c r="D147" s="3"/>
      <c r="E147" s="3"/>
      <c r="F147" s="3"/>
      <c r="H147" s="8"/>
      <c r="I147" s="8"/>
      <c r="J147" s="8"/>
    </row>
    <row r="148" spans="4:10" ht="12.75">
      <c r="D148" s="3"/>
      <c r="E148" s="3"/>
      <c r="F148" s="3"/>
      <c r="H148" s="8"/>
      <c r="I148" s="8"/>
      <c r="J148" s="8"/>
    </row>
    <row r="149" spans="4:10" ht="12.75">
      <c r="D149" s="3"/>
      <c r="E149" s="3"/>
      <c r="F149" s="3"/>
      <c r="H149" s="8"/>
      <c r="I149" s="8"/>
      <c r="J149" s="8"/>
    </row>
    <row r="150" spans="4:10" ht="12.75">
      <c r="D150" s="3"/>
      <c r="E150" s="3"/>
      <c r="F150" s="3"/>
      <c r="H150" s="8"/>
      <c r="I150" s="8"/>
      <c r="J150" s="8"/>
    </row>
    <row r="151" spans="4:10" ht="12.75">
      <c r="D151" s="3"/>
      <c r="E151" s="3"/>
      <c r="F151" s="3"/>
      <c r="H151" s="8"/>
      <c r="I151" s="8"/>
      <c r="J151" s="8"/>
    </row>
    <row r="152" spans="4:10" ht="12.75">
      <c r="D152" s="3"/>
      <c r="E152" s="3"/>
      <c r="F152" s="3"/>
      <c r="H152" s="8"/>
      <c r="I152" s="8"/>
      <c r="J152" s="8"/>
    </row>
    <row r="153" spans="4:10" ht="12.75">
      <c r="D153" s="3"/>
      <c r="E153" s="3"/>
      <c r="F153" s="3"/>
      <c r="H153" s="8"/>
      <c r="I153" s="8"/>
      <c r="J153" s="8"/>
    </row>
    <row r="154" spans="4:10" ht="12.75">
      <c r="D154" s="3"/>
      <c r="E154" s="3"/>
      <c r="F154" s="3"/>
      <c r="H154" s="8"/>
      <c r="I154" s="8"/>
      <c r="J154" s="8"/>
    </row>
    <row r="155" spans="4:10" ht="12.75">
      <c r="D155" s="3"/>
      <c r="E155" s="3"/>
      <c r="F155" s="3"/>
      <c r="H155" s="8"/>
      <c r="I155" s="8"/>
      <c r="J155" s="8"/>
    </row>
    <row r="156" spans="4:10" ht="12.75">
      <c r="D156" s="3"/>
      <c r="E156" s="3"/>
      <c r="F156" s="3"/>
      <c r="H156" s="8"/>
      <c r="I156" s="8"/>
      <c r="J156" s="8"/>
    </row>
    <row r="157" spans="4:10" ht="12.75">
      <c r="D157" s="3"/>
      <c r="E157" s="3"/>
      <c r="F157" s="3"/>
      <c r="H157" s="8"/>
      <c r="I157" s="8"/>
      <c r="J157" s="8"/>
    </row>
    <row r="158" spans="4:10" ht="12.75">
      <c r="D158" s="3"/>
      <c r="E158" s="3"/>
      <c r="F158" s="3"/>
      <c r="H158" s="8"/>
      <c r="I158" s="8"/>
      <c r="J158" s="8"/>
    </row>
    <row r="159" spans="4:10" ht="12.75">
      <c r="D159" s="3"/>
      <c r="E159" s="3"/>
      <c r="F159" s="3"/>
      <c r="H159" s="8"/>
      <c r="I159" s="8"/>
      <c r="J159" s="8"/>
    </row>
    <row r="160" spans="4:10" ht="12.75">
      <c r="D160" s="3"/>
      <c r="E160" s="3"/>
      <c r="F160" s="3"/>
      <c r="H160" s="8"/>
      <c r="I160" s="8"/>
      <c r="J160" s="8"/>
    </row>
    <row r="161" spans="4:10" ht="12.75">
      <c r="D161" s="3"/>
      <c r="E161" s="3"/>
      <c r="F161" s="3"/>
      <c r="H161" s="8"/>
      <c r="I161" s="8"/>
      <c r="J161" s="8"/>
    </row>
    <row r="162" spans="4:10" ht="12.75">
      <c r="D162" s="3"/>
      <c r="E162" s="3"/>
      <c r="F162" s="3"/>
      <c r="H162" s="8"/>
      <c r="I162" s="8"/>
      <c r="J162" s="8"/>
    </row>
    <row r="163" spans="4:10" ht="12.75">
      <c r="D163" s="3"/>
      <c r="E163" s="3"/>
      <c r="F163" s="3"/>
      <c r="H163" s="8"/>
      <c r="I163" s="8"/>
      <c r="J163" s="8"/>
    </row>
    <row r="164" spans="4:10" ht="12.75">
      <c r="D164" s="3"/>
      <c r="E164" s="3"/>
      <c r="F164" s="3"/>
      <c r="H164" s="8"/>
      <c r="I164" s="8"/>
      <c r="J164" s="8"/>
    </row>
    <row r="165" spans="4:10" ht="12.75">
      <c r="D165" s="3"/>
      <c r="E165" s="3"/>
      <c r="F165" s="3"/>
      <c r="H165" s="8"/>
      <c r="I165" s="8"/>
      <c r="J165" s="8"/>
    </row>
    <row r="166" spans="4:10" ht="12.75">
      <c r="D166" s="3"/>
      <c r="E166" s="3"/>
      <c r="F166" s="3"/>
      <c r="H166" s="8"/>
      <c r="I166" s="8"/>
      <c r="J166" s="8"/>
    </row>
    <row r="167" spans="4:10" ht="12.75">
      <c r="D167" s="3"/>
      <c r="E167" s="3"/>
      <c r="F167" s="3"/>
      <c r="H167" s="8"/>
      <c r="I167" s="8"/>
      <c r="J167" s="8"/>
    </row>
    <row r="168" spans="4:10" ht="12.75">
      <c r="D168" s="3"/>
      <c r="E168" s="3"/>
      <c r="F168" s="3"/>
      <c r="H168" s="8"/>
      <c r="I168" s="8"/>
      <c r="J168" s="8"/>
    </row>
    <row r="169" spans="4:10" ht="12.75">
      <c r="D169" s="3"/>
      <c r="E169" s="3"/>
      <c r="F169" s="3"/>
      <c r="H169" s="8"/>
      <c r="I169" s="8"/>
      <c r="J169" s="8"/>
    </row>
    <row r="170" spans="4:10" ht="12.75">
      <c r="D170" s="3"/>
      <c r="E170" s="3"/>
      <c r="F170" s="3"/>
      <c r="H170" s="8"/>
      <c r="I170" s="8"/>
      <c r="J170" s="8"/>
    </row>
    <row r="171" spans="4:10" ht="12.75">
      <c r="D171" s="3"/>
      <c r="E171" s="3"/>
      <c r="F171" s="3"/>
      <c r="H171" s="8"/>
      <c r="I171" s="8"/>
      <c r="J171" s="8"/>
    </row>
    <row r="172" spans="4:10" ht="12.75">
      <c r="D172" s="3"/>
      <c r="E172" s="3"/>
      <c r="F172" s="3"/>
      <c r="H172" s="8"/>
      <c r="I172" s="8"/>
      <c r="J172" s="8"/>
    </row>
    <row r="173" spans="4:10" ht="12.75">
      <c r="D173" s="3"/>
      <c r="E173" s="3"/>
      <c r="F173" s="3"/>
      <c r="H173" s="8"/>
      <c r="I173" s="8"/>
      <c r="J173" s="8"/>
    </row>
    <row r="174" spans="4:10" ht="12.75">
      <c r="D174" s="3"/>
      <c r="E174" s="3"/>
      <c r="F174" s="3"/>
      <c r="H174" s="8"/>
      <c r="I174" s="8"/>
      <c r="J174" s="8"/>
    </row>
    <row r="175" spans="4:10" ht="12.75">
      <c r="D175" s="3"/>
      <c r="E175" s="3"/>
      <c r="F175" s="3"/>
      <c r="H175" s="8"/>
      <c r="I175" s="8"/>
      <c r="J175" s="8"/>
    </row>
    <row r="176" spans="4:10" ht="12.75">
      <c r="D176" s="3"/>
      <c r="E176" s="3"/>
      <c r="F176" s="3"/>
      <c r="H176" s="8"/>
      <c r="I176" s="8"/>
      <c r="J176" s="8"/>
    </row>
    <row r="177" spans="4:10" ht="12.75">
      <c r="D177" s="3"/>
      <c r="E177" s="3"/>
      <c r="F177" s="3"/>
      <c r="H177" s="8"/>
      <c r="I177" s="8"/>
      <c r="J177" s="8"/>
    </row>
    <row r="178" spans="4:10" ht="12.75">
      <c r="D178" s="3"/>
      <c r="E178" s="3"/>
      <c r="F178" s="3"/>
      <c r="H178" s="8"/>
      <c r="I178" s="8"/>
      <c r="J178" s="8"/>
    </row>
    <row r="179" spans="4:10" ht="12.75">
      <c r="D179" s="3"/>
      <c r="E179" s="3"/>
      <c r="F179" s="3"/>
      <c r="H179" s="8"/>
      <c r="I179" s="8"/>
      <c r="J179" s="8"/>
    </row>
    <row r="180" spans="4:10" ht="12.75">
      <c r="D180" s="3"/>
      <c r="E180" s="3"/>
      <c r="F180" s="3"/>
      <c r="H180" s="8"/>
      <c r="I180" s="8"/>
      <c r="J180" s="8"/>
    </row>
    <row r="181" spans="4:10" ht="12.75">
      <c r="D181" s="3"/>
      <c r="E181" s="3"/>
      <c r="F181" s="3"/>
      <c r="H181" s="8"/>
      <c r="I181" s="8"/>
      <c r="J181" s="8"/>
    </row>
    <row r="182" spans="4:10" ht="12.75">
      <c r="D182" s="3"/>
      <c r="E182" s="3"/>
      <c r="F182" s="3"/>
      <c r="H182" s="8"/>
      <c r="I182" s="8"/>
      <c r="J182" s="8"/>
    </row>
    <row r="183" spans="4:10" ht="12.75">
      <c r="D183" s="3"/>
      <c r="E183" s="3"/>
      <c r="F183" s="3"/>
      <c r="H183" s="8"/>
      <c r="I183" s="8"/>
      <c r="J183" s="8"/>
    </row>
    <row r="184" spans="4:10" ht="12.75">
      <c r="D184" s="3"/>
      <c r="E184" s="3"/>
      <c r="F184" s="3"/>
      <c r="H184" s="8"/>
      <c r="I184" s="8"/>
      <c r="J184" s="8"/>
    </row>
    <row r="185" spans="4:10" ht="12.75">
      <c r="D185" s="3"/>
      <c r="E185" s="3"/>
      <c r="F185" s="3"/>
      <c r="H185" s="8"/>
      <c r="I185" s="8"/>
      <c r="J185" s="8"/>
    </row>
    <row r="186" spans="4:10" ht="12.75">
      <c r="D186" s="3"/>
      <c r="E186" s="3"/>
      <c r="F186" s="3"/>
      <c r="H186" s="8"/>
      <c r="I186" s="8"/>
      <c r="J186" s="8"/>
    </row>
    <row r="187" spans="4:10" ht="12.75">
      <c r="D187" s="3"/>
      <c r="E187" s="3"/>
      <c r="F187" s="3"/>
      <c r="H187" s="8"/>
      <c r="I187" s="8"/>
      <c r="J187" s="8"/>
    </row>
    <row r="188" spans="4:10" ht="12.75">
      <c r="D188" s="3"/>
      <c r="E188" s="3"/>
      <c r="F188" s="3"/>
      <c r="H188" s="8"/>
      <c r="I188" s="8"/>
      <c r="J188" s="8"/>
    </row>
    <row r="189" spans="4:10" ht="12.75">
      <c r="D189" s="3"/>
      <c r="E189" s="3"/>
      <c r="F189" s="3"/>
      <c r="H189" s="8"/>
      <c r="I189" s="8"/>
      <c r="J189" s="8"/>
    </row>
    <row r="190" spans="4:10" ht="12.75">
      <c r="D190" s="3"/>
      <c r="E190" s="3"/>
      <c r="F190" s="3"/>
      <c r="H190" s="8"/>
      <c r="I190" s="8"/>
      <c r="J190" s="8"/>
    </row>
    <row r="191" spans="4:10" ht="12.75">
      <c r="D191" s="3"/>
      <c r="E191" s="3"/>
      <c r="F191" s="3"/>
      <c r="H191" s="8"/>
      <c r="I191" s="8"/>
      <c r="J191" s="8"/>
    </row>
    <row r="192" spans="4:10" ht="12.75">
      <c r="D192" s="3"/>
      <c r="E192" s="3"/>
      <c r="F192" s="3"/>
      <c r="H192" s="8"/>
      <c r="I192" s="8"/>
      <c r="J192" s="8"/>
    </row>
    <row r="193" spans="4:10" ht="12.75">
      <c r="D193" s="3"/>
      <c r="E193" s="3"/>
      <c r="F193" s="3"/>
      <c r="H193" s="8"/>
      <c r="I193" s="8"/>
      <c r="J193" s="8"/>
    </row>
    <row r="194" spans="4:10" ht="12.75">
      <c r="D194" s="3"/>
      <c r="E194" s="3"/>
      <c r="F194" s="3"/>
      <c r="H194" s="8"/>
      <c r="I194" s="8"/>
      <c r="J194" s="8"/>
    </row>
    <row r="195" spans="4:10" ht="12.75">
      <c r="D195" s="3"/>
      <c r="E195" s="3"/>
      <c r="F195" s="3"/>
      <c r="H195" s="8"/>
      <c r="I195" s="8"/>
      <c r="J195" s="8"/>
    </row>
    <row r="196" spans="4:10" ht="12.75">
      <c r="D196" s="3"/>
      <c r="E196" s="3"/>
      <c r="F196" s="3"/>
      <c r="H196" s="8"/>
      <c r="I196" s="8"/>
      <c r="J196" s="8"/>
    </row>
    <row r="197" spans="4:10" ht="12.75">
      <c r="D197" s="3"/>
      <c r="E197" s="3"/>
      <c r="F197" s="3"/>
      <c r="H197" s="8"/>
      <c r="I197" s="8"/>
      <c r="J197" s="8"/>
    </row>
    <row r="198" spans="4:10" ht="12.75">
      <c r="D198" s="3"/>
      <c r="E198" s="3"/>
      <c r="F198" s="3"/>
      <c r="H198" s="8"/>
      <c r="I198" s="8"/>
      <c r="J198" s="8"/>
    </row>
    <row r="199" spans="4:10" ht="12.75">
      <c r="D199" s="3"/>
      <c r="E199" s="3"/>
      <c r="F199" s="3"/>
      <c r="H199" s="8"/>
      <c r="I199" s="8"/>
      <c r="J199" s="8"/>
    </row>
    <row r="200" spans="4:10" ht="12.75">
      <c r="D200" s="3"/>
      <c r="E200" s="3"/>
      <c r="F200" s="3"/>
      <c r="H200" s="8"/>
      <c r="I200" s="8"/>
      <c r="J200" s="8"/>
    </row>
    <row r="201" spans="4:10" ht="12.75">
      <c r="D201" s="3"/>
      <c r="E201" s="3"/>
      <c r="F201" s="3"/>
      <c r="H201" s="8"/>
      <c r="I201" s="8"/>
      <c r="J201" s="8"/>
    </row>
    <row r="202" spans="4:10" ht="12.75">
      <c r="D202" s="3"/>
      <c r="E202" s="3"/>
      <c r="F202" s="3"/>
      <c r="H202" s="8"/>
      <c r="I202" s="8"/>
      <c r="J202" s="8"/>
    </row>
    <row r="203" spans="4:10" ht="12.75">
      <c r="D203" s="3"/>
      <c r="E203" s="3"/>
      <c r="F203" s="3"/>
      <c r="H203" s="8"/>
      <c r="I203" s="8"/>
      <c r="J203" s="8"/>
    </row>
    <row r="204" spans="4:10" ht="12.75">
      <c r="D204" s="3"/>
      <c r="E204" s="3"/>
      <c r="F204" s="3"/>
      <c r="H204" s="8"/>
      <c r="I204" s="8"/>
      <c r="J204" s="8"/>
    </row>
    <row r="205" spans="4:10" ht="12.75">
      <c r="D205" s="3"/>
      <c r="E205" s="3"/>
      <c r="F205" s="3"/>
      <c r="H205" s="8"/>
      <c r="I205" s="8"/>
      <c r="J205" s="8"/>
    </row>
    <row r="206" spans="4:10" ht="12.75">
      <c r="D206" s="3"/>
      <c r="E206" s="3"/>
      <c r="F206" s="3"/>
      <c r="H206" s="8"/>
      <c r="I206" s="8"/>
      <c r="J206" s="8"/>
    </row>
    <row r="207" spans="4:10" ht="12.75">
      <c r="D207" s="3"/>
      <c r="E207" s="3"/>
      <c r="F207" s="3"/>
      <c r="H207" s="8"/>
      <c r="I207" s="8"/>
      <c r="J207" s="8"/>
    </row>
    <row r="208" spans="4:10" ht="12.75">
      <c r="D208" s="3"/>
      <c r="E208" s="3"/>
      <c r="F208" s="3"/>
      <c r="H208" s="8"/>
      <c r="I208" s="8"/>
      <c r="J208" s="8"/>
    </row>
    <row r="209" spans="4:10" ht="12.75">
      <c r="D209" s="3"/>
      <c r="E209" s="3"/>
      <c r="F209" s="3"/>
      <c r="H209" s="8"/>
      <c r="I209" s="8"/>
      <c r="J209" s="8"/>
    </row>
    <row r="210" spans="4:10" ht="12.75">
      <c r="D210" s="3"/>
      <c r="E210" s="3"/>
      <c r="F210" s="3"/>
      <c r="H210" s="8"/>
      <c r="I210" s="8"/>
      <c r="J210" s="8"/>
    </row>
    <row r="211" spans="4:10" ht="12.75">
      <c r="D211" s="3"/>
      <c r="E211" s="3"/>
      <c r="F211" s="3"/>
      <c r="H211" s="8"/>
      <c r="I211" s="8"/>
      <c r="J211" s="8"/>
    </row>
    <row r="212" spans="4:10" ht="12.75">
      <c r="D212" s="3"/>
      <c r="E212" s="3"/>
      <c r="F212" s="3"/>
      <c r="H212" s="8"/>
      <c r="I212" s="8"/>
      <c r="J212" s="8"/>
    </row>
    <row r="213" spans="4:10" ht="12.75">
      <c r="D213" s="3"/>
      <c r="E213" s="3"/>
      <c r="F213" s="3"/>
      <c r="H213" s="8"/>
      <c r="I213" s="8"/>
      <c r="J213" s="8"/>
    </row>
    <row r="214" spans="4:10" ht="12.75">
      <c r="D214" s="3"/>
      <c r="E214" s="3"/>
      <c r="F214" s="3"/>
      <c r="H214" s="8"/>
      <c r="I214" s="8"/>
      <c r="J214" s="8"/>
    </row>
    <row r="215" spans="4:10" ht="12.75">
      <c r="D215" s="3"/>
      <c r="E215" s="3"/>
      <c r="F215" s="3"/>
      <c r="H215" s="8"/>
      <c r="I215" s="8"/>
      <c r="J215" s="8"/>
    </row>
    <row r="216" spans="4:10" ht="12.75">
      <c r="D216" s="3"/>
      <c r="E216" s="3"/>
      <c r="F216" s="3"/>
      <c r="H216" s="8"/>
      <c r="I216" s="8"/>
      <c r="J216" s="8"/>
    </row>
    <row r="217" spans="4:10" ht="12.75">
      <c r="D217" s="3"/>
      <c r="E217" s="3"/>
      <c r="F217" s="3"/>
      <c r="H217" s="8"/>
      <c r="I217" s="8"/>
      <c r="J217" s="8"/>
    </row>
    <row r="218" spans="4:10" ht="12.75">
      <c r="D218" s="3"/>
      <c r="E218" s="3"/>
      <c r="F218" s="3"/>
      <c r="H218" s="8"/>
      <c r="I218" s="8"/>
      <c r="J218" s="8"/>
    </row>
    <row r="219" spans="4:10" ht="12.75">
      <c r="D219" s="3"/>
      <c r="E219" s="3"/>
      <c r="F219" s="3"/>
      <c r="H219" s="8"/>
      <c r="I219" s="8"/>
      <c r="J219" s="8"/>
    </row>
    <row r="220" spans="4:10" ht="12.75">
      <c r="D220" s="3"/>
      <c r="E220" s="3"/>
      <c r="F220" s="3"/>
      <c r="H220" s="8"/>
      <c r="I220" s="8"/>
      <c r="J220" s="8"/>
    </row>
    <row r="221" spans="4:10" ht="12.75">
      <c r="D221" s="3"/>
      <c r="E221" s="3"/>
      <c r="F221" s="3"/>
      <c r="H221" s="8"/>
      <c r="I221" s="8"/>
      <c r="J221" s="8"/>
    </row>
    <row r="222" spans="4:10" ht="12.75">
      <c r="D222" s="3"/>
      <c r="E222" s="3"/>
      <c r="F222" s="3"/>
      <c r="H222" s="8"/>
      <c r="I222" s="8"/>
      <c r="J222" s="8"/>
    </row>
    <row r="223" spans="4:10" ht="12.75">
      <c r="D223" s="3"/>
      <c r="E223" s="3"/>
      <c r="F223" s="3"/>
      <c r="H223" s="8"/>
      <c r="I223" s="8"/>
      <c r="J223" s="8"/>
    </row>
    <row r="224" spans="4:10" ht="12.75">
      <c r="D224" s="3"/>
      <c r="E224" s="3"/>
      <c r="F224" s="3"/>
      <c r="H224" s="8"/>
      <c r="I224" s="8"/>
      <c r="J224" s="8"/>
    </row>
    <row r="225" spans="4:10" ht="12.75">
      <c r="D225" s="3"/>
      <c r="E225" s="3"/>
      <c r="F225" s="3"/>
      <c r="H225" s="8"/>
      <c r="I225" s="8"/>
      <c r="J225" s="8"/>
    </row>
    <row r="226" spans="4:10" ht="12.75">
      <c r="D226" s="3"/>
      <c r="E226" s="3"/>
      <c r="F226" s="3"/>
      <c r="H226" s="8"/>
      <c r="I226" s="8"/>
      <c r="J226" s="8"/>
    </row>
    <row r="227" spans="4:10" ht="12.75">
      <c r="D227" s="3"/>
      <c r="E227" s="3"/>
      <c r="F227" s="3"/>
      <c r="H227" s="8"/>
      <c r="I227" s="8"/>
      <c r="J227" s="8"/>
    </row>
    <row r="228" spans="4:10" ht="12.75">
      <c r="D228" s="3"/>
      <c r="E228" s="3"/>
      <c r="F228" s="3"/>
      <c r="H228" s="8"/>
      <c r="I228" s="8"/>
      <c r="J228" s="8"/>
    </row>
    <row r="229" spans="4:10" ht="12.75">
      <c r="D229" s="3"/>
      <c r="E229" s="3"/>
      <c r="F229" s="3"/>
      <c r="H229" s="8"/>
      <c r="I229" s="8"/>
      <c r="J229" s="8"/>
    </row>
    <row r="230" spans="4:10" ht="12.75">
      <c r="D230" s="3"/>
      <c r="E230" s="3"/>
      <c r="F230" s="3"/>
      <c r="H230" s="8"/>
      <c r="I230" s="8"/>
      <c r="J230" s="8"/>
    </row>
    <row r="231" spans="4:10" ht="12.75">
      <c r="D231" s="3"/>
      <c r="E231" s="3"/>
      <c r="F231" s="3"/>
      <c r="H231" s="8"/>
      <c r="I231" s="8"/>
      <c r="J231" s="8"/>
    </row>
    <row r="232" spans="4:10" ht="12.75">
      <c r="D232" s="3"/>
      <c r="E232" s="3"/>
      <c r="F232" s="3"/>
      <c r="H232" s="8"/>
      <c r="I232" s="8"/>
      <c r="J232" s="8"/>
    </row>
    <row r="233" spans="4:10" ht="12.75">
      <c r="D233" s="3"/>
      <c r="E233" s="3"/>
      <c r="F233" s="3"/>
      <c r="H233" s="8"/>
      <c r="I233" s="8"/>
      <c r="J233" s="8"/>
    </row>
    <row r="234" spans="4:10" ht="12.75">
      <c r="D234" s="3"/>
      <c r="E234" s="3"/>
      <c r="F234" s="3"/>
      <c r="H234" s="8"/>
      <c r="I234" s="8"/>
      <c r="J234" s="8"/>
    </row>
    <row r="235" spans="4:10" ht="12.75">
      <c r="D235" s="3"/>
      <c r="E235" s="3"/>
      <c r="F235" s="3"/>
      <c r="H235" s="8"/>
      <c r="I235" s="8"/>
      <c r="J235" s="8"/>
    </row>
    <row r="236" spans="4:10" ht="12.75">
      <c r="D236" s="3"/>
      <c r="E236" s="3"/>
      <c r="F236" s="3"/>
      <c r="H236" s="8"/>
      <c r="I236" s="8"/>
      <c r="J236" s="8"/>
    </row>
    <row r="237" spans="4:10" ht="12.75">
      <c r="D237" s="3"/>
      <c r="E237" s="3"/>
      <c r="F237" s="3"/>
      <c r="H237" s="8"/>
      <c r="I237" s="8"/>
      <c r="J237" s="8"/>
    </row>
    <row r="238" spans="4:10" ht="12.75">
      <c r="D238" s="3"/>
      <c r="E238" s="3"/>
      <c r="F238" s="3"/>
      <c r="H238" s="8"/>
      <c r="I238" s="8"/>
      <c r="J238" s="8"/>
    </row>
    <row r="239" spans="4:10" ht="12.75">
      <c r="D239" s="3"/>
      <c r="E239" s="3"/>
      <c r="F239" s="3"/>
      <c r="H239" s="8"/>
      <c r="I239" s="8"/>
      <c r="J239" s="8"/>
    </row>
    <row r="240" spans="4:10" ht="12.75">
      <c r="D240" s="3"/>
      <c r="E240" s="3"/>
      <c r="F240" s="3"/>
      <c r="H240" s="8"/>
      <c r="I240" s="8"/>
      <c r="J240" s="8"/>
    </row>
    <row r="241" spans="4:10" ht="12.75">
      <c r="D241" s="3"/>
      <c r="E241" s="3"/>
      <c r="F241" s="3"/>
      <c r="H241" s="8"/>
      <c r="I241" s="8"/>
      <c r="J241" s="8"/>
    </row>
    <row r="242" spans="4:10" ht="12.75">
      <c r="D242" s="3"/>
      <c r="E242" s="3"/>
      <c r="F242" s="3"/>
      <c r="H242" s="8"/>
      <c r="I242" s="8"/>
      <c r="J242" s="8"/>
    </row>
    <row r="243" spans="4:10" ht="12.75">
      <c r="D243" s="3"/>
      <c r="E243" s="3"/>
      <c r="F243" s="3"/>
      <c r="H243" s="8"/>
      <c r="I243" s="8"/>
      <c r="J243" s="8"/>
    </row>
    <row r="244" spans="4:10" ht="12.75">
      <c r="D244" s="3"/>
      <c r="E244" s="3"/>
      <c r="F244" s="3"/>
      <c r="H244" s="8"/>
      <c r="I244" s="8"/>
      <c r="J244" s="8"/>
    </row>
    <row r="245" spans="4:10" ht="12.75">
      <c r="D245" s="3"/>
      <c r="E245" s="3"/>
      <c r="F245" s="3"/>
      <c r="H245" s="8"/>
      <c r="I245" s="8"/>
      <c r="J245" s="8"/>
    </row>
    <row r="246" spans="4:10" ht="12.75">
      <c r="D246" s="3"/>
      <c r="E246" s="3"/>
      <c r="F246" s="3"/>
      <c r="H246" s="8"/>
      <c r="I246" s="8"/>
      <c r="J246" s="8"/>
    </row>
    <row r="247" spans="4:10" ht="12.75">
      <c r="D247" s="3"/>
      <c r="E247" s="3"/>
      <c r="F247" s="3"/>
      <c r="H247" s="8"/>
      <c r="I247" s="8"/>
      <c r="J247" s="8"/>
    </row>
    <row r="248" spans="4:10" ht="12.75">
      <c r="D248" s="3"/>
      <c r="E248" s="3"/>
      <c r="F248" s="3"/>
      <c r="H248" s="8"/>
      <c r="I248" s="8"/>
      <c r="J248" s="8"/>
    </row>
    <row r="249" spans="4:10" ht="12.75">
      <c r="D249" s="3"/>
      <c r="E249" s="3"/>
      <c r="F249" s="3"/>
      <c r="H249" s="8"/>
      <c r="I249" s="8"/>
      <c r="J249" s="8"/>
    </row>
    <row r="250" spans="4:10" ht="12.75">
      <c r="D250" s="3"/>
      <c r="E250" s="3"/>
      <c r="F250" s="3"/>
      <c r="H250" s="8"/>
      <c r="I250" s="8"/>
      <c r="J250" s="8"/>
    </row>
    <row r="251" spans="4:10" ht="12.75">
      <c r="D251" s="3"/>
      <c r="E251" s="3"/>
      <c r="F251" s="3"/>
      <c r="H251" s="8"/>
      <c r="I251" s="8"/>
      <c r="J251" s="8"/>
    </row>
    <row r="252" spans="4:10" ht="12.75">
      <c r="D252" s="3"/>
      <c r="E252" s="3"/>
      <c r="F252" s="3"/>
      <c r="H252" s="8"/>
      <c r="I252" s="8"/>
      <c r="J252" s="8"/>
    </row>
    <row r="253" spans="4:10" ht="12.75">
      <c r="D253" s="3"/>
      <c r="E253" s="3"/>
      <c r="F253" s="3"/>
      <c r="H253" s="8"/>
      <c r="I253" s="8"/>
      <c r="J253" s="8"/>
    </row>
    <row r="254" spans="4:10" ht="12.75">
      <c r="D254" s="3"/>
      <c r="E254" s="3"/>
      <c r="F254" s="3"/>
      <c r="H254" s="8"/>
      <c r="I254" s="8"/>
      <c r="J254" s="8"/>
    </row>
    <row r="255" spans="4:10" ht="12.75">
      <c r="D255" s="3"/>
      <c r="E255" s="3"/>
      <c r="F255" s="3"/>
      <c r="H255" s="8"/>
      <c r="I255" s="8"/>
      <c r="J255" s="8"/>
    </row>
    <row r="256" spans="4:10" ht="12.75">
      <c r="D256" s="3"/>
      <c r="E256" s="3"/>
      <c r="F256" s="3"/>
      <c r="H256" s="8"/>
      <c r="I256" s="8"/>
      <c r="J256" s="8"/>
    </row>
    <row r="257" spans="4:10" ht="12.75">
      <c r="D257" s="3"/>
      <c r="E257" s="3"/>
      <c r="F257" s="3"/>
      <c r="H257" s="8"/>
      <c r="I257" s="8"/>
      <c r="J257" s="8"/>
    </row>
    <row r="258" spans="4:10" ht="12.75">
      <c r="D258" s="3"/>
      <c r="E258" s="3"/>
      <c r="F258" s="3"/>
      <c r="H258" s="8"/>
      <c r="I258" s="8"/>
      <c r="J258" s="8"/>
    </row>
    <row r="259" spans="4:10" ht="12.75">
      <c r="D259" s="3"/>
      <c r="E259" s="3"/>
      <c r="F259" s="3"/>
      <c r="H259" s="8"/>
      <c r="I259" s="8"/>
      <c r="J259" s="8"/>
    </row>
    <row r="260" spans="4:10" ht="12.75">
      <c r="D260" s="3"/>
      <c r="E260" s="3"/>
      <c r="F260" s="3"/>
      <c r="H260" s="8"/>
      <c r="I260" s="8"/>
      <c r="J260" s="8"/>
    </row>
    <row r="261" spans="4:10" ht="12.75">
      <c r="D261" s="3"/>
      <c r="E261" s="3"/>
      <c r="F261" s="3"/>
      <c r="H261" s="8"/>
      <c r="I261" s="8"/>
      <c r="J261" s="8"/>
    </row>
    <row r="262" spans="4:10" ht="12.75">
      <c r="D262" s="3"/>
      <c r="E262" s="3"/>
      <c r="F262" s="3"/>
      <c r="H262" s="8"/>
      <c r="I262" s="8"/>
      <c r="J262" s="8"/>
    </row>
    <row r="263" spans="4:10" ht="12.75">
      <c r="D263" s="3"/>
      <c r="E263" s="3"/>
      <c r="F263" s="3"/>
      <c r="H263" s="8"/>
      <c r="I263" s="8"/>
      <c r="J263" s="8"/>
    </row>
    <row r="264" spans="4:10" ht="12.75">
      <c r="D264" s="3"/>
      <c r="E264" s="3"/>
      <c r="F264" s="3"/>
      <c r="H264" s="8"/>
      <c r="I264" s="8"/>
      <c r="J264" s="8"/>
    </row>
    <row r="265" spans="4:10" ht="12.75">
      <c r="D265" s="3"/>
      <c r="E265" s="3"/>
      <c r="F265" s="3"/>
      <c r="H265" s="8"/>
      <c r="I265" s="8"/>
      <c r="J265" s="8"/>
    </row>
    <row r="266" spans="4:10" ht="12.75">
      <c r="D266" s="3"/>
      <c r="E266" s="3"/>
      <c r="F266" s="3"/>
      <c r="H266" s="8"/>
      <c r="I266" s="8"/>
      <c r="J266" s="8"/>
    </row>
    <row r="267" spans="4:10" ht="12.75">
      <c r="D267" s="3"/>
      <c r="E267" s="3"/>
      <c r="F267" s="3"/>
      <c r="H267" s="8"/>
      <c r="I267" s="8"/>
      <c r="J267" s="8"/>
    </row>
    <row r="268" spans="4:10" ht="12.75">
      <c r="D268" s="3"/>
      <c r="E268" s="3"/>
      <c r="F268" s="3"/>
      <c r="H268" s="8"/>
      <c r="I268" s="8"/>
      <c r="J268" s="8"/>
    </row>
    <row r="269" spans="4:10" ht="12.75">
      <c r="D269" s="3"/>
      <c r="E269" s="3"/>
      <c r="F269" s="3"/>
      <c r="H269" s="8"/>
      <c r="I269" s="8"/>
      <c r="J269" s="8"/>
    </row>
    <row r="270" spans="4:10" ht="12.75">
      <c r="D270" s="3"/>
      <c r="E270" s="3"/>
      <c r="F270" s="3"/>
      <c r="H270" s="8"/>
      <c r="I270" s="8"/>
      <c r="J270" s="8"/>
    </row>
    <row r="271" spans="4:10" ht="12.75">
      <c r="D271" s="3"/>
      <c r="E271" s="3"/>
      <c r="F271" s="3"/>
      <c r="H271" s="8"/>
      <c r="I271" s="8"/>
      <c r="J271" s="8"/>
    </row>
    <row r="272" spans="4:10" ht="12.75">
      <c r="D272" s="3"/>
      <c r="E272" s="3"/>
      <c r="F272" s="3"/>
      <c r="H272" s="8"/>
      <c r="I272" s="8"/>
      <c r="J272" s="8"/>
    </row>
    <row r="273" spans="4:10" ht="12.75">
      <c r="D273" s="3"/>
      <c r="E273" s="3"/>
      <c r="F273" s="3"/>
      <c r="H273" s="8"/>
      <c r="I273" s="8"/>
      <c r="J273" s="8"/>
    </row>
    <row r="274" spans="4:10" ht="12.75">
      <c r="D274" s="3"/>
      <c r="E274" s="3"/>
      <c r="F274" s="3"/>
      <c r="H274" s="8"/>
      <c r="I274" s="8"/>
      <c r="J274" s="8"/>
    </row>
    <row r="275" spans="4:10" ht="12.75">
      <c r="D275" s="3"/>
      <c r="E275" s="3"/>
      <c r="F275" s="3"/>
      <c r="H275" s="8"/>
      <c r="I275" s="8"/>
      <c r="J275" s="8"/>
    </row>
    <row r="276" spans="4:10" ht="12.75">
      <c r="D276" s="3"/>
      <c r="E276" s="3"/>
      <c r="F276" s="3"/>
      <c r="H276" s="8"/>
      <c r="I276" s="8"/>
      <c r="J276" s="8"/>
    </row>
    <row r="277" spans="4:10" ht="12.75">
      <c r="D277" s="3"/>
      <c r="E277" s="3"/>
      <c r="F277" s="3"/>
      <c r="H277" s="8"/>
      <c r="I277" s="8"/>
      <c r="J277" s="8"/>
    </row>
    <row r="278" spans="4:10" ht="12.75">
      <c r="D278" s="3"/>
      <c r="E278" s="3"/>
      <c r="F278" s="3"/>
      <c r="H278" s="8"/>
      <c r="I278" s="8"/>
      <c r="J278" s="8"/>
    </row>
    <row r="279" spans="4:10" ht="12.75">
      <c r="D279" s="3"/>
      <c r="E279" s="3"/>
      <c r="F279" s="3"/>
      <c r="H279" s="8"/>
      <c r="I279" s="8"/>
      <c r="J279" s="8"/>
    </row>
    <row r="280" spans="4:10" ht="12.75">
      <c r="D280" s="3"/>
      <c r="E280" s="3"/>
      <c r="F280" s="3"/>
      <c r="H280" s="8"/>
      <c r="I280" s="8"/>
      <c r="J280" s="8"/>
    </row>
    <row r="281" spans="4:10" ht="12.75">
      <c r="D281" s="3"/>
      <c r="E281" s="3"/>
      <c r="F281" s="3"/>
      <c r="H281" s="8"/>
      <c r="I281" s="8"/>
      <c r="J281" s="8"/>
    </row>
    <row r="282" spans="4:10" ht="12.75">
      <c r="D282" s="3"/>
      <c r="E282" s="3"/>
      <c r="F282" s="3"/>
      <c r="H282" s="8"/>
      <c r="I282" s="8"/>
      <c r="J282" s="8"/>
    </row>
    <row r="283" spans="4:10" ht="12.75">
      <c r="D283" s="3"/>
      <c r="E283" s="3"/>
      <c r="F283" s="3"/>
      <c r="H283" s="8"/>
      <c r="I283" s="8"/>
      <c r="J283" s="8"/>
    </row>
    <row r="284" spans="4:10" ht="12.75">
      <c r="D284" s="3"/>
      <c r="E284" s="3"/>
      <c r="F284" s="3"/>
      <c r="H284" s="8"/>
      <c r="I284" s="8"/>
      <c r="J284" s="8"/>
    </row>
    <row r="285" spans="4:10" ht="12.75">
      <c r="D285" s="3"/>
      <c r="E285" s="3"/>
      <c r="F285" s="3"/>
      <c r="H285" s="8"/>
      <c r="I285" s="8"/>
      <c r="J285" s="8"/>
    </row>
    <row r="286" spans="4:10" ht="12.75">
      <c r="D286" s="3"/>
      <c r="E286" s="3"/>
      <c r="F286" s="3"/>
      <c r="H286" s="8"/>
      <c r="I286" s="8"/>
      <c r="J286" s="8"/>
    </row>
    <row r="287" spans="4:10" ht="12.75">
      <c r="D287" s="3"/>
      <c r="E287" s="3"/>
      <c r="F287" s="3"/>
      <c r="H287" s="8"/>
      <c r="I287" s="8"/>
      <c r="J287" s="8"/>
    </row>
    <row r="288" spans="4:10" ht="12.75">
      <c r="D288" s="3"/>
      <c r="E288" s="3"/>
      <c r="F288" s="3"/>
      <c r="H288" s="8"/>
      <c r="I288" s="8"/>
      <c r="J288" s="8"/>
    </row>
    <row r="289" spans="4:10" ht="12.75">
      <c r="D289" s="3"/>
      <c r="E289" s="3"/>
      <c r="F289" s="3"/>
      <c r="H289" s="8"/>
      <c r="I289" s="8"/>
      <c r="J289" s="8"/>
    </row>
    <row r="290" spans="4:10" ht="12.75">
      <c r="D290" s="3"/>
      <c r="E290" s="3"/>
      <c r="F290" s="3"/>
      <c r="H290" s="8"/>
      <c r="I290" s="8"/>
      <c r="J290" s="8"/>
    </row>
    <row r="291" spans="4:10" ht="12.75">
      <c r="D291" s="3"/>
      <c r="E291" s="3"/>
      <c r="F291" s="3"/>
      <c r="H291" s="8"/>
      <c r="I291" s="8"/>
      <c r="J291" s="8"/>
    </row>
    <row r="292" spans="4:10" ht="12.75">
      <c r="D292" s="3"/>
      <c r="E292" s="3"/>
      <c r="F292" s="3"/>
      <c r="H292" s="8"/>
      <c r="I292" s="8"/>
      <c r="J292" s="8"/>
    </row>
    <row r="293" spans="4:10" ht="12.75">
      <c r="D293" s="3"/>
      <c r="E293" s="3"/>
      <c r="F293" s="3"/>
      <c r="H293" s="8"/>
      <c r="I293" s="8"/>
      <c r="J293" s="8"/>
    </row>
    <row r="294" spans="4:10" ht="12.75">
      <c r="D294" s="3"/>
      <c r="E294" s="3"/>
      <c r="F294" s="3"/>
      <c r="H294" s="8"/>
      <c r="I294" s="8"/>
      <c r="J294" s="8"/>
    </row>
    <row r="295" spans="4:10" ht="12.75">
      <c r="D295" s="3"/>
      <c r="E295" s="3"/>
      <c r="F295" s="3"/>
      <c r="H295" s="8"/>
      <c r="I295" s="8"/>
      <c r="J295" s="8"/>
    </row>
    <row r="296" spans="4:10" ht="12.75">
      <c r="D296" s="3"/>
      <c r="E296" s="3"/>
      <c r="F296" s="3"/>
      <c r="H296" s="8"/>
      <c r="I296" s="8"/>
      <c r="J296" s="8"/>
    </row>
    <row r="297" spans="4:10" ht="12.75">
      <c r="D297" s="3"/>
      <c r="E297" s="3"/>
      <c r="F297" s="3"/>
      <c r="H297" s="8"/>
      <c r="I297" s="8"/>
      <c r="J297" s="8"/>
    </row>
    <row r="298" spans="4:10" ht="12.75">
      <c r="D298" s="3"/>
      <c r="E298" s="3"/>
      <c r="F298" s="3"/>
      <c r="H298" s="8"/>
      <c r="I298" s="8"/>
      <c r="J298" s="8"/>
    </row>
    <row r="299" spans="4:10" ht="12.75">
      <c r="D299" s="3"/>
      <c r="E299" s="3"/>
      <c r="F299" s="3"/>
      <c r="H299" s="8"/>
      <c r="I299" s="8"/>
      <c r="J299" s="8"/>
    </row>
    <row r="300" spans="4:10" ht="12.75">
      <c r="D300" s="3"/>
      <c r="E300" s="3"/>
      <c r="F300" s="3"/>
      <c r="H300" s="8"/>
      <c r="I300" s="8"/>
      <c r="J300" s="8"/>
    </row>
    <row r="301" spans="4:10" ht="12.75">
      <c r="D301" s="3"/>
      <c r="E301" s="3"/>
      <c r="F301" s="3"/>
      <c r="H301" s="8"/>
      <c r="I301" s="8"/>
      <c r="J301" s="8"/>
    </row>
    <row r="302" spans="4:10" ht="12.75">
      <c r="D302" s="3"/>
      <c r="E302" s="3"/>
      <c r="F302" s="3"/>
      <c r="H302" s="8"/>
      <c r="I302" s="8"/>
      <c r="J302" s="8"/>
    </row>
    <row r="303" spans="4:10" ht="12.75">
      <c r="D303" s="3"/>
      <c r="E303" s="3"/>
      <c r="F303" s="3"/>
      <c r="H303" s="8"/>
      <c r="I303" s="8"/>
      <c r="J303" s="8"/>
    </row>
    <row r="304" spans="4:10" ht="12.75">
      <c r="D304" s="3"/>
      <c r="E304" s="3"/>
      <c r="F304" s="3"/>
      <c r="H304" s="8"/>
      <c r="I304" s="8"/>
      <c r="J304" s="8"/>
    </row>
    <row r="305" spans="4:10" ht="12.75">
      <c r="D305" s="3"/>
      <c r="E305" s="3"/>
      <c r="F305" s="3"/>
      <c r="H305" s="8"/>
      <c r="I305" s="8"/>
      <c r="J305" s="8"/>
    </row>
    <row r="306" spans="4:10" ht="12.75">
      <c r="D306" s="3"/>
      <c r="E306" s="3"/>
      <c r="F306" s="3"/>
      <c r="H306" s="8"/>
      <c r="I306" s="8"/>
      <c r="J306" s="8"/>
    </row>
    <row r="307" spans="4:10" ht="12.75">
      <c r="D307" s="3"/>
      <c r="E307" s="3"/>
      <c r="F307" s="3"/>
      <c r="H307" s="8"/>
      <c r="I307" s="8"/>
      <c r="J307" s="8"/>
    </row>
    <row r="308" spans="4:10" ht="12.75">
      <c r="D308" s="3"/>
      <c r="E308" s="3"/>
      <c r="F308" s="3"/>
      <c r="H308" s="8"/>
      <c r="I308" s="8"/>
      <c r="J308" s="8"/>
    </row>
    <row r="309" spans="4:10" ht="12.75">
      <c r="D309" s="3"/>
      <c r="E309" s="3"/>
      <c r="F309" s="3"/>
      <c r="H309" s="8"/>
      <c r="I309" s="8"/>
      <c r="J309" s="8"/>
    </row>
    <row r="310" spans="4:10" ht="12.75">
      <c r="D310" s="3"/>
      <c r="E310" s="3"/>
      <c r="F310" s="3"/>
      <c r="H310" s="8"/>
      <c r="I310" s="8"/>
      <c r="J310" s="8"/>
    </row>
    <row r="311" spans="4:10" ht="12.75">
      <c r="D311" s="3"/>
      <c r="E311" s="3"/>
      <c r="F311" s="3"/>
      <c r="H311" s="8"/>
      <c r="I311" s="8"/>
      <c r="J311" s="8"/>
    </row>
    <row r="312" spans="4:10" ht="12.75">
      <c r="D312" s="3"/>
      <c r="E312" s="3"/>
      <c r="F312" s="3"/>
      <c r="H312" s="8"/>
      <c r="I312" s="8"/>
      <c r="J312" s="8"/>
    </row>
    <row r="313" spans="4:10" ht="12.75">
      <c r="D313" s="3"/>
      <c r="E313" s="3"/>
      <c r="F313" s="3"/>
      <c r="H313" s="8"/>
      <c r="I313" s="8"/>
      <c r="J313" s="8"/>
    </row>
    <row r="314" spans="4:10" ht="12.75">
      <c r="D314" s="3"/>
      <c r="E314" s="3"/>
      <c r="F314" s="3"/>
      <c r="H314" s="8"/>
      <c r="I314" s="8"/>
      <c r="J314" s="8"/>
    </row>
    <row r="315" spans="4:10" ht="12.75">
      <c r="D315" s="3"/>
      <c r="E315" s="3"/>
      <c r="F315" s="3"/>
      <c r="H315" s="8"/>
      <c r="I315" s="8"/>
      <c r="J315" s="8"/>
    </row>
    <row r="316" spans="4:10" ht="12.75">
      <c r="D316" s="3"/>
      <c r="E316" s="3"/>
      <c r="F316" s="3"/>
      <c r="H316" s="8"/>
      <c r="I316" s="8"/>
      <c r="J316" s="8"/>
    </row>
    <row r="317" spans="4:10" ht="12.75">
      <c r="D317" s="3"/>
      <c r="E317" s="3"/>
      <c r="F317" s="3"/>
      <c r="H317" s="8"/>
      <c r="I317" s="8"/>
      <c r="J317" s="8"/>
    </row>
    <row r="318" spans="4:10" ht="12.75">
      <c r="D318" s="3"/>
      <c r="E318" s="3"/>
      <c r="F318" s="3"/>
      <c r="H318" s="8"/>
      <c r="I318" s="8"/>
      <c r="J318" s="8"/>
    </row>
    <row r="319" spans="4:10" ht="12.75">
      <c r="D319" s="3"/>
      <c r="E319" s="3"/>
      <c r="F319" s="3"/>
      <c r="H319" s="8"/>
      <c r="I319" s="8"/>
      <c r="J319" s="8"/>
    </row>
    <row r="320" spans="4:10" ht="12.75">
      <c r="D320" s="3"/>
      <c r="E320" s="3"/>
      <c r="F320" s="3"/>
      <c r="H320" s="8"/>
      <c r="I320" s="8"/>
      <c r="J320" s="8"/>
    </row>
    <row r="321" spans="4:10" ht="12.75">
      <c r="D321" s="3"/>
      <c r="E321" s="3"/>
      <c r="F321" s="3"/>
      <c r="H321" s="8"/>
      <c r="I321" s="8"/>
      <c r="J321" s="8"/>
    </row>
    <row r="322" spans="4:10" ht="12.75">
      <c r="D322" s="3"/>
      <c r="E322" s="3"/>
      <c r="F322" s="3"/>
      <c r="H322" s="8"/>
      <c r="I322" s="8"/>
      <c r="J322" s="8"/>
    </row>
    <row r="323" spans="4:10" ht="12.75">
      <c r="D323" s="3"/>
      <c r="E323" s="3"/>
      <c r="F323" s="3"/>
      <c r="H323" s="8"/>
      <c r="I323" s="8"/>
      <c r="J323" s="8"/>
    </row>
    <row r="324" spans="4:10" ht="12.75">
      <c r="D324" s="3"/>
      <c r="E324" s="3"/>
      <c r="F324" s="3"/>
      <c r="H324" s="8"/>
      <c r="I324" s="8"/>
      <c r="J324" s="8"/>
    </row>
    <row r="325" spans="4:10" ht="12.75">
      <c r="D325" s="3"/>
      <c r="E325" s="3"/>
      <c r="F325" s="3"/>
      <c r="H325" s="8"/>
      <c r="I325" s="8"/>
      <c r="J325" s="8"/>
    </row>
    <row r="326" spans="4:10" ht="12.75">
      <c r="D326" s="3"/>
      <c r="E326" s="3"/>
      <c r="F326" s="3"/>
      <c r="H326" s="8"/>
      <c r="I326" s="8"/>
      <c r="J326" s="8"/>
    </row>
    <row r="327" spans="4:10" ht="12.75">
      <c r="D327" s="3"/>
      <c r="E327" s="3"/>
      <c r="F327" s="3"/>
      <c r="H327" s="8"/>
      <c r="I327" s="8"/>
      <c r="J327" s="8"/>
    </row>
    <row r="328" spans="4:10" ht="12.75">
      <c r="D328" s="3"/>
      <c r="E328" s="3"/>
      <c r="F328" s="3"/>
      <c r="H328" s="8"/>
      <c r="I328" s="8"/>
      <c r="J328" s="8"/>
    </row>
    <row r="329" spans="4:10" ht="12.75">
      <c r="D329" s="3"/>
      <c r="E329" s="3"/>
      <c r="F329" s="3"/>
      <c r="H329" s="8"/>
      <c r="I329" s="8"/>
      <c r="J329" s="8"/>
    </row>
    <row r="330" spans="4:10" ht="12.75">
      <c r="D330" s="3"/>
      <c r="E330" s="3"/>
      <c r="F330" s="3"/>
      <c r="H330" s="8"/>
      <c r="I330" s="8"/>
      <c r="J330" s="8"/>
    </row>
    <row r="331" spans="4:10" ht="12.75">
      <c r="D331" s="3"/>
      <c r="E331" s="3"/>
      <c r="F331" s="3"/>
      <c r="H331" s="8"/>
      <c r="I331" s="8"/>
      <c r="J331" s="8"/>
    </row>
    <row r="332" spans="4:10" ht="12.75">
      <c r="D332" s="3"/>
      <c r="E332" s="3"/>
      <c r="F332" s="3"/>
      <c r="H332" s="8"/>
      <c r="I332" s="8"/>
      <c r="J332" s="8"/>
    </row>
    <row r="333" spans="4:10" ht="12.75">
      <c r="D333" s="3"/>
      <c r="E333" s="3"/>
      <c r="F333" s="3"/>
      <c r="H333" s="8"/>
      <c r="I333" s="8"/>
      <c r="J333" s="8"/>
    </row>
    <row r="334" spans="4:10" ht="12.75">
      <c r="D334" s="3"/>
      <c r="E334" s="3"/>
      <c r="F334" s="3"/>
      <c r="H334" s="8"/>
      <c r="I334" s="8"/>
      <c r="J334" s="8"/>
    </row>
    <row r="335" spans="4:10" ht="12.75">
      <c r="D335" s="3"/>
      <c r="E335" s="3"/>
      <c r="F335" s="3"/>
      <c r="H335" s="8"/>
      <c r="I335" s="8"/>
      <c r="J335" s="8"/>
    </row>
    <row r="336" spans="4:10" ht="12.75">
      <c r="D336" s="3"/>
      <c r="E336" s="3"/>
      <c r="F336" s="3"/>
      <c r="H336" s="8"/>
      <c r="I336" s="8"/>
      <c r="J336" s="8"/>
    </row>
    <row r="337" spans="4:10" ht="12.75">
      <c r="D337" s="3"/>
      <c r="E337" s="3"/>
      <c r="F337" s="3"/>
      <c r="H337" s="8"/>
      <c r="I337" s="8"/>
      <c r="J337" s="8"/>
    </row>
    <row r="338" spans="4:10" ht="12.75">
      <c r="D338" s="3"/>
      <c r="E338" s="3"/>
      <c r="F338" s="3"/>
      <c r="H338" s="8"/>
      <c r="I338" s="8"/>
      <c r="J338" s="8"/>
    </row>
    <row r="339" spans="4:10" ht="12.75">
      <c r="D339" s="3"/>
      <c r="E339" s="3"/>
      <c r="F339" s="3"/>
      <c r="H339" s="8"/>
      <c r="I339" s="8"/>
      <c r="J339" s="8"/>
    </row>
    <row r="340" spans="4:10" ht="12.75">
      <c r="D340" s="3"/>
      <c r="E340" s="3"/>
      <c r="F340" s="3"/>
      <c r="H340" s="8"/>
      <c r="I340" s="8"/>
      <c r="J340" s="8"/>
    </row>
    <row r="341" spans="4:10" ht="12.75">
      <c r="D341" s="3"/>
      <c r="E341" s="3"/>
      <c r="F341" s="3"/>
      <c r="H341" s="8"/>
      <c r="I341" s="8"/>
      <c r="J341" s="8"/>
    </row>
    <row r="342" spans="4:10" ht="12.75">
      <c r="D342" s="3"/>
      <c r="E342" s="3"/>
      <c r="F342" s="3"/>
      <c r="H342" s="8"/>
      <c r="I342" s="8"/>
      <c r="J342" s="8"/>
    </row>
    <row r="343" spans="4:10" ht="12.75">
      <c r="D343" s="3"/>
      <c r="E343" s="3"/>
      <c r="F343" s="3"/>
      <c r="H343" s="8"/>
      <c r="I343" s="8"/>
      <c r="J343" s="8"/>
    </row>
    <row r="344" spans="4:10" ht="12.75">
      <c r="D344" s="3"/>
      <c r="E344" s="3"/>
      <c r="F344" s="3"/>
      <c r="H344" s="8"/>
      <c r="I344" s="8"/>
      <c r="J344" s="8"/>
    </row>
    <row r="345" spans="4:10" ht="12.75">
      <c r="D345" s="3"/>
      <c r="E345" s="3"/>
      <c r="F345" s="3"/>
      <c r="H345" s="8"/>
      <c r="I345" s="8"/>
      <c r="J345" s="8"/>
    </row>
    <row r="346" spans="4:10" ht="12.75">
      <c r="D346" s="3"/>
      <c r="E346" s="3"/>
      <c r="F346" s="3"/>
      <c r="H346" s="8"/>
      <c r="I346" s="8"/>
      <c r="J346" s="8"/>
    </row>
    <row r="347" spans="4:10" ht="12.75">
      <c r="D347" s="3"/>
      <c r="E347" s="3"/>
      <c r="F347" s="3"/>
      <c r="H347" s="8"/>
      <c r="I347" s="8"/>
      <c r="J347" s="8"/>
    </row>
    <row r="348" spans="4:10" ht="12.75">
      <c r="D348" s="3"/>
      <c r="E348" s="3"/>
      <c r="F348" s="3"/>
      <c r="H348" s="8"/>
      <c r="I348" s="8"/>
      <c r="J348" s="8"/>
    </row>
    <row r="349" spans="4:10" ht="12.75">
      <c r="D349" s="3"/>
      <c r="E349" s="3"/>
      <c r="F349" s="3"/>
      <c r="H349" s="8"/>
      <c r="I349" s="8"/>
      <c r="J349" s="8"/>
    </row>
    <row r="350" spans="4:10" ht="12.75">
      <c r="D350" s="3"/>
      <c r="E350" s="3"/>
      <c r="F350" s="3"/>
      <c r="H350" s="8"/>
      <c r="I350" s="8"/>
      <c r="J350" s="8"/>
    </row>
    <row r="351" spans="4:10" ht="12.75">
      <c r="D351" s="3"/>
      <c r="E351" s="3"/>
      <c r="F351" s="3"/>
      <c r="H351" s="8"/>
      <c r="I351" s="8"/>
      <c r="J351" s="8"/>
    </row>
    <row r="352" spans="4:10" ht="12.75">
      <c r="D352" s="3"/>
      <c r="E352" s="3"/>
      <c r="F352" s="3"/>
      <c r="H352" s="8"/>
      <c r="I352" s="8"/>
      <c r="J352" s="8"/>
    </row>
    <row r="353" spans="4:10" ht="12.75">
      <c r="D353" s="3"/>
      <c r="E353" s="3"/>
      <c r="F353" s="3"/>
      <c r="H353" s="8"/>
      <c r="I353" s="8"/>
      <c r="J353" s="8"/>
    </row>
    <row r="354" spans="4:10" ht="12.75">
      <c r="D354" s="3"/>
      <c r="E354" s="3"/>
      <c r="F354" s="3"/>
      <c r="H354" s="8"/>
      <c r="I354" s="8"/>
      <c r="J354" s="8"/>
    </row>
    <row r="355" spans="4:10" ht="12.75">
      <c r="D355" s="3"/>
      <c r="E355" s="3"/>
      <c r="F355" s="3"/>
      <c r="H355" s="8"/>
      <c r="I355" s="8"/>
      <c r="J355" s="8"/>
    </row>
    <row r="356" spans="4:10" ht="12.75">
      <c r="D356" s="3"/>
      <c r="E356" s="3"/>
      <c r="F356" s="3"/>
      <c r="H356" s="8"/>
      <c r="I356" s="8"/>
      <c r="J356" s="8"/>
    </row>
    <row r="357" spans="4:10" ht="12.75">
      <c r="D357" s="3"/>
      <c r="E357" s="3"/>
      <c r="F357" s="3"/>
      <c r="H357" s="8"/>
      <c r="I357" s="8"/>
      <c r="J357" s="8"/>
    </row>
    <row r="358" spans="4:10" ht="12.75">
      <c r="D358" s="3"/>
      <c r="E358" s="3"/>
      <c r="F358" s="3"/>
      <c r="H358" s="8"/>
      <c r="I358" s="8"/>
      <c r="J358" s="8"/>
    </row>
    <row r="359" spans="4:10" ht="12.75">
      <c r="D359" s="3"/>
      <c r="E359" s="3"/>
      <c r="F359" s="3"/>
      <c r="H359" s="8"/>
      <c r="I359" s="8"/>
      <c r="J359" s="8"/>
    </row>
    <row r="360" spans="4:10" ht="12.75">
      <c r="D360" s="3"/>
      <c r="E360" s="3"/>
      <c r="F360" s="3"/>
      <c r="H360" s="8"/>
      <c r="I360" s="8"/>
      <c r="J360" s="8"/>
    </row>
    <row r="361" spans="4:10" ht="12.75">
      <c r="D361" s="3"/>
      <c r="E361" s="3"/>
      <c r="F361" s="3"/>
      <c r="H361" s="8"/>
      <c r="I361" s="8"/>
      <c r="J361" s="8"/>
    </row>
    <row r="362" spans="4:10" ht="12.75">
      <c r="D362" s="3"/>
      <c r="E362" s="3"/>
      <c r="F362" s="3"/>
      <c r="H362" s="8"/>
      <c r="I362" s="8"/>
      <c r="J362" s="8"/>
    </row>
    <row r="363" spans="4:10" ht="12.75">
      <c r="D363" s="3"/>
      <c r="E363" s="3"/>
      <c r="F363" s="3"/>
      <c r="H363" s="8"/>
      <c r="I363" s="8"/>
      <c r="J363" s="8"/>
    </row>
    <row r="364" spans="4:10" ht="12.75">
      <c r="D364" s="3"/>
      <c r="E364" s="3"/>
      <c r="F364" s="3"/>
      <c r="H364" s="8"/>
      <c r="I364" s="8"/>
      <c r="J364" s="8"/>
    </row>
    <row r="365" spans="4:10" ht="12.75">
      <c r="D365" s="3"/>
      <c r="E365" s="3"/>
      <c r="F365" s="3"/>
      <c r="H365" s="8"/>
      <c r="I365" s="8"/>
      <c r="J365" s="8"/>
    </row>
    <row r="366" spans="4:10" ht="12.75">
      <c r="D366" s="3"/>
      <c r="E366" s="3"/>
      <c r="F366" s="3"/>
      <c r="H366" s="8"/>
      <c r="I366" s="8"/>
      <c r="J366" s="8"/>
    </row>
    <row r="367" spans="4:10" ht="12.75">
      <c r="D367" s="3"/>
      <c r="E367" s="3"/>
      <c r="F367" s="3"/>
      <c r="H367" s="8"/>
      <c r="I367" s="8"/>
      <c r="J367" s="8"/>
    </row>
    <row r="368" spans="4:10" ht="12.75">
      <c r="D368" s="3"/>
      <c r="E368" s="3"/>
      <c r="F368" s="3"/>
      <c r="H368" s="8"/>
      <c r="I368" s="8"/>
      <c r="J368" s="8"/>
    </row>
    <row r="369" spans="4:10" ht="12.75">
      <c r="D369" s="3"/>
      <c r="E369" s="3"/>
      <c r="F369" s="3"/>
      <c r="H369" s="8"/>
      <c r="I369" s="8"/>
      <c r="J369" s="8"/>
    </row>
    <row r="370" spans="4:10" ht="12.75">
      <c r="D370" s="3"/>
      <c r="E370" s="3"/>
      <c r="F370" s="3"/>
      <c r="H370" s="8"/>
      <c r="I370" s="8"/>
      <c r="J370" s="8"/>
    </row>
    <row r="371" spans="4:10" ht="12.75">
      <c r="D371" s="3"/>
      <c r="E371" s="3"/>
      <c r="F371" s="3"/>
      <c r="H371" s="8"/>
      <c r="I371" s="8"/>
      <c r="J371" s="8"/>
    </row>
    <row r="372" spans="4:10" ht="12.75">
      <c r="D372" s="3"/>
      <c r="E372" s="3"/>
      <c r="F372" s="3"/>
      <c r="H372" s="8"/>
      <c r="I372" s="8"/>
      <c r="J372" s="8"/>
    </row>
    <row r="373" spans="4:10" ht="12.75">
      <c r="D373" s="3"/>
      <c r="E373" s="3"/>
      <c r="F373" s="3"/>
      <c r="H373" s="8"/>
      <c r="I373" s="8"/>
      <c r="J373" s="8"/>
    </row>
    <row r="374" spans="4:10" ht="12.75">
      <c r="D374" s="3"/>
      <c r="E374" s="3"/>
      <c r="F374" s="3"/>
      <c r="H374" s="8"/>
      <c r="I374" s="8"/>
      <c r="J374" s="8"/>
    </row>
    <row r="375" spans="4:10" ht="12.75">
      <c r="D375" s="3"/>
      <c r="E375" s="3"/>
      <c r="F375" s="3"/>
      <c r="H375" s="8"/>
      <c r="I375" s="8"/>
      <c r="J375" s="8"/>
    </row>
    <row r="376" spans="4:10" ht="12.75">
      <c r="D376" s="3"/>
      <c r="E376" s="3"/>
      <c r="F376" s="3"/>
      <c r="H376" s="8"/>
      <c r="I376" s="8"/>
      <c r="J376" s="8"/>
    </row>
    <row r="377" spans="4:10" ht="12.75">
      <c r="D377" s="3"/>
      <c r="E377" s="3"/>
      <c r="F377" s="3"/>
      <c r="H377" s="8"/>
      <c r="I377" s="8"/>
      <c r="J377" s="8"/>
    </row>
    <row r="378" spans="4:10" ht="12.75">
      <c r="D378" s="3"/>
      <c r="E378" s="3"/>
      <c r="F378" s="3"/>
      <c r="H378" s="8"/>
      <c r="I378" s="8"/>
      <c r="J378" s="8"/>
    </row>
    <row r="379" spans="4:10" ht="12.75">
      <c r="D379" s="3"/>
      <c r="E379" s="3"/>
      <c r="F379" s="3"/>
      <c r="H379" s="8"/>
      <c r="I379" s="8"/>
      <c r="J379" s="8"/>
    </row>
    <row r="380" spans="4:10" ht="12.75">
      <c r="D380" s="3"/>
      <c r="E380" s="3"/>
      <c r="F380" s="3"/>
      <c r="H380" s="8"/>
      <c r="I380" s="8"/>
      <c r="J380" s="8"/>
    </row>
    <row r="381" spans="4:10" ht="12.75">
      <c r="D381" s="3"/>
      <c r="E381" s="3"/>
      <c r="F381" s="3"/>
      <c r="H381" s="8"/>
      <c r="I381" s="8"/>
      <c r="J381" s="8"/>
    </row>
    <row r="382" spans="4:10" ht="12.75">
      <c r="D382" s="3"/>
      <c r="E382" s="3"/>
      <c r="F382" s="3"/>
      <c r="H382" s="8"/>
      <c r="I382" s="8"/>
      <c r="J382" s="8"/>
    </row>
    <row r="383" spans="4:10" ht="12.75">
      <c r="D383" s="3"/>
      <c r="E383" s="3"/>
      <c r="F383" s="3"/>
      <c r="H383" s="8"/>
      <c r="I383" s="8"/>
      <c r="J383" s="8"/>
    </row>
    <row r="384" spans="4:10" ht="12.75">
      <c r="D384" s="3"/>
      <c r="E384" s="3"/>
      <c r="F384" s="3"/>
      <c r="H384" s="8"/>
      <c r="I384" s="8"/>
      <c r="J384" s="8"/>
    </row>
    <row r="385" spans="4:10" ht="12.75">
      <c r="D385" s="3"/>
      <c r="E385" s="3"/>
      <c r="F385" s="3"/>
      <c r="H385" s="8"/>
      <c r="I385" s="8"/>
      <c r="J385" s="8"/>
    </row>
    <row r="386" spans="4:10" ht="12.75">
      <c r="D386" s="3"/>
      <c r="E386" s="3"/>
      <c r="F386" s="3"/>
      <c r="H386" s="8"/>
      <c r="I386" s="8"/>
      <c r="J386" s="8"/>
    </row>
    <row r="387" spans="4:10" ht="12.75">
      <c r="D387" s="3"/>
      <c r="E387" s="3"/>
      <c r="F387" s="3"/>
      <c r="H387" s="8"/>
      <c r="I387" s="8"/>
      <c r="J387" s="8"/>
    </row>
    <row r="388" spans="4:10" ht="12.75">
      <c r="D388" s="3"/>
      <c r="E388" s="3"/>
      <c r="F388" s="3"/>
      <c r="H388" s="8"/>
      <c r="I388" s="8"/>
      <c r="J388" s="8"/>
    </row>
    <row r="389" spans="4:10" ht="12.75">
      <c r="D389" s="3"/>
      <c r="E389" s="3"/>
      <c r="F389" s="3"/>
      <c r="H389" s="8"/>
      <c r="I389" s="8"/>
      <c r="J389" s="8"/>
    </row>
    <row r="390" spans="4:10" ht="12.75">
      <c r="D390" s="3"/>
      <c r="E390" s="3"/>
      <c r="F390" s="3"/>
      <c r="H390" s="8"/>
      <c r="I390" s="8"/>
      <c r="J390" s="8"/>
    </row>
    <row r="391" spans="4:10" ht="12.75">
      <c r="D391" s="3"/>
      <c r="E391" s="3"/>
      <c r="F391" s="3"/>
      <c r="H391" s="8"/>
      <c r="I391" s="8"/>
      <c r="J391" s="8"/>
    </row>
    <row r="392" spans="4:10" ht="12.75">
      <c r="D392" s="3"/>
      <c r="E392" s="3"/>
      <c r="F392" s="3"/>
      <c r="H392" s="8"/>
      <c r="I392" s="8"/>
      <c r="J392" s="8"/>
    </row>
    <row r="393" spans="4:10" ht="12.75">
      <c r="D393" s="3"/>
      <c r="E393" s="3"/>
      <c r="F393" s="3"/>
      <c r="H393" s="8"/>
      <c r="I393" s="8"/>
      <c r="J393" s="8"/>
    </row>
    <row r="394" spans="4:10" ht="12.75">
      <c r="D394" s="3"/>
      <c r="E394" s="3"/>
      <c r="F394" s="3"/>
      <c r="H394" s="8"/>
      <c r="I394" s="8"/>
      <c r="J394" s="8"/>
    </row>
    <row r="395" spans="4:10" ht="12.75">
      <c r="D395" s="3"/>
      <c r="E395" s="3"/>
      <c r="F395" s="3"/>
      <c r="H395" s="8"/>
      <c r="I395" s="8"/>
      <c r="J395" s="8"/>
    </row>
    <row r="396" spans="4:10" ht="12.75">
      <c r="D396" s="3"/>
      <c r="E396" s="3"/>
      <c r="F396" s="3"/>
      <c r="H396" s="8"/>
      <c r="I396" s="8"/>
      <c r="J396" s="8"/>
    </row>
    <row r="397" spans="4:10" ht="12.75">
      <c r="D397" s="3"/>
      <c r="E397" s="3"/>
      <c r="F397" s="3"/>
      <c r="H397" s="8"/>
      <c r="I397" s="8"/>
      <c r="J397" s="8"/>
    </row>
    <row r="398" spans="4:10" ht="12.75">
      <c r="D398" s="3"/>
      <c r="E398" s="3"/>
      <c r="F398" s="3"/>
      <c r="H398" s="8"/>
      <c r="I398" s="8"/>
      <c r="J398" s="8"/>
    </row>
    <row r="399" spans="4:10" ht="12.75">
      <c r="D399" s="3"/>
      <c r="E399" s="3"/>
      <c r="F399" s="3"/>
      <c r="H399" s="8"/>
      <c r="I399" s="8"/>
      <c r="J399" s="8"/>
    </row>
    <row r="400" spans="4:10" ht="12.75">
      <c r="D400" s="3"/>
      <c r="E400" s="3"/>
      <c r="F400" s="3"/>
      <c r="H400" s="8"/>
      <c r="I400" s="8"/>
      <c r="J400" s="8"/>
    </row>
    <row r="401" spans="4:10" ht="12.75">
      <c r="D401" s="3"/>
      <c r="E401" s="3"/>
      <c r="F401" s="3"/>
      <c r="H401" s="8"/>
      <c r="I401" s="8"/>
      <c r="J401" s="8"/>
    </row>
    <row r="402" spans="4:10" ht="12.75">
      <c r="D402" s="3"/>
      <c r="E402" s="3"/>
      <c r="F402" s="3"/>
      <c r="H402" s="8"/>
      <c r="I402" s="8"/>
      <c r="J402" s="8"/>
    </row>
    <row r="403" spans="4:10" ht="12.75">
      <c r="D403" s="3"/>
      <c r="E403" s="3"/>
      <c r="F403" s="3"/>
      <c r="H403" s="8"/>
      <c r="I403" s="8"/>
      <c r="J403" s="8"/>
    </row>
    <row r="404" spans="4:10" ht="12.75">
      <c r="D404" s="3"/>
      <c r="E404" s="3"/>
      <c r="F404" s="3"/>
      <c r="H404" s="8"/>
      <c r="I404" s="8"/>
      <c r="J404" s="8"/>
    </row>
    <row r="405" spans="4:10" ht="12.75">
      <c r="D405" s="3"/>
      <c r="E405" s="3"/>
      <c r="F405" s="3"/>
      <c r="H405" s="8"/>
      <c r="I405" s="8"/>
      <c r="J405" s="8"/>
    </row>
    <row r="406" spans="4:10" ht="12.75">
      <c r="D406" s="3"/>
      <c r="E406" s="3"/>
      <c r="F406" s="3"/>
      <c r="H406" s="8"/>
      <c r="I406" s="8"/>
      <c r="J406" s="8"/>
    </row>
    <row r="407" spans="4:10" ht="12.75">
      <c r="D407" s="3"/>
      <c r="E407" s="3"/>
      <c r="F407" s="3"/>
      <c r="H407" s="8"/>
      <c r="I407" s="8"/>
      <c r="J407" s="8"/>
    </row>
    <row r="408" spans="4:10" ht="12.75">
      <c r="D408" s="3"/>
      <c r="E408" s="3"/>
      <c r="F408" s="3"/>
      <c r="H408" s="8"/>
      <c r="I408" s="8"/>
      <c r="J408" s="8"/>
    </row>
    <row r="409" spans="4:10" ht="12.75">
      <c r="D409" s="3"/>
      <c r="E409" s="3"/>
      <c r="F409" s="3"/>
      <c r="H409" s="8"/>
      <c r="I409" s="8"/>
      <c r="J409" s="8"/>
    </row>
    <row r="410" spans="4:10" ht="12.75">
      <c r="D410" s="3"/>
      <c r="E410" s="3"/>
      <c r="F410" s="3"/>
      <c r="H410" s="8"/>
      <c r="I410" s="8"/>
      <c r="J410" s="8"/>
    </row>
    <row r="411" spans="4:10" ht="12.75">
      <c r="D411" s="3"/>
      <c r="E411" s="3"/>
      <c r="F411" s="3"/>
      <c r="H411" s="8"/>
      <c r="I411" s="8"/>
      <c r="J411" s="8"/>
    </row>
    <row r="412" spans="4:10" ht="12.75">
      <c r="D412" s="3"/>
      <c r="E412" s="3"/>
      <c r="F412" s="3"/>
      <c r="H412" s="8"/>
      <c r="I412" s="8"/>
      <c r="J412" s="8"/>
    </row>
    <row r="413" spans="4:10" ht="12.75">
      <c r="D413" s="3"/>
      <c r="E413" s="3"/>
      <c r="F413" s="3"/>
      <c r="H413" s="8"/>
      <c r="I413" s="8"/>
      <c r="J413" s="8"/>
    </row>
    <row r="414" spans="4:10" ht="12.75">
      <c r="D414" s="3"/>
      <c r="E414" s="3"/>
      <c r="F414" s="3"/>
      <c r="H414" s="8"/>
      <c r="I414" s="8"/>
      <c r="J414" s="8"/>
    </row>
    <row r="415" spans="4:10" ht="12.75">
      <c r="D415" s="3"/>
      <c r="E415" s="3"/>
      <c r="F415" s="3"/>
      <c r="H415" s="8"/>
      <c r="I415" s="8"/>
      <c r="J415" s="8"/>
    </row>
    <row r="416" spans="4:10" ht="12.75">
      <c r="D416" s="3"/>
      <c r="E416" s="3"/>
      <c r="F416" s="3"/>
      <c r="H416" s="8"/>
      <c r="I416" s="8"/>
      <c r="J416" s="8"/>
    </row>
    <row r="417" spans="4:10" ht="12.75">
      <c r="D417" s="3"/>
      <c r="E417" s="3"/>
      <c r="F417" s="3"/>
      <c r="H417" s="8"/>
      <c r="I417" s="8"/>
      <c r="J417" s="8"/>
    </row>
    <row r="418" spans="4:10" ht="12.75">
      <c r="D418" s="3"/>
      <c r="E418" s="3"/>
      <c r="F418" s="3"/>
      <c r="H418" s="8"/>
      <c r="I418" s="8"/>
      <c r="J418" s="8"/>
    </row>
    <row r="419" spans="4:10" ht="12.75">
      <c r="D419" s="3"/>
      <c r="E419" s="3"/>
      <c r="F419" s="3"/>
      <c r="H419" s="8"/>
      <c r="I419" s="8"/>
      <c r="J419" s="8"/>
    </row>
    <row r="420" spans="4:10" ht="12.75">
      <c r="D420" s="3"/>
      <c r="E420" s="3"/>
      <c r="F420" s="3"/>
      <c r="H420" s="8"/>
      <c r="I420" s="8"/>
      <c r="J420" s="8"/>
    </row>
    <row r="421" spans="4:10" ht="12.75">
      <c r="D421" s="3"/>
      <c r="E421" s="3"/>
      <c r="F421" s="3"/>
      <c r="H421" s="8"/>
      <c r="I421" s="8"/>
      <c r="J421" s="8"/>
    </row>
    <row r="422" spans="4:10" ht="12.75">
      <c r="D422" s="3"/>
      <c r="E422" s="3"/>
      <c r="F422" s="3"/>
      <c r="H422" s="8"/>
      <c r="I422" s="8"/>
      <c r="J422" s="8"/>
    </row>
    <row r="423" spans="4:10" ht="12.75">
      <c r="D423" s="3"/>
      <c r="E423" s="3"/>
      <c r="F423" s="3"/>
      <c r="H423" s="8"/>
      <c r="I423" s="8"/>
      <c r="J423" s="8"/>
    </row>
    <row r="424" spans="4:10" ht="12.75">
      <c r="D424" s="3"/>
      <c r="E424" s="3"/>
      <c r="F424" s="3"/>
      <c r="H424" s="8"/>
      <c r="I424" s="8"/>
      <c r="J424" s="8"/>
    </row>
    <row r="425" spans="4:10" ht="12.75">
      <c r="D425" s="3"/>
      <c r="E425" s="3"/>
      <c r="F425" s="3"/>
      <c r="H425" s="8"/>
      <c r="I425" s="8"/>
      <c r="J425" s="8"/>
    </row>
    <row r="426" spans="4:10" ht="12.75">
      <c r="D426" s="3"/>
      <c r="E426" s="3"/>
      <c r="F426" s="3"/>
      <c r="H426" s="8"/>
      <c r="I426" s="8"/>
      <c r="J426" s="8"/>
    </row>
    <row r="427" spans="4:10" ht="12.75">
      <c r="D427" s="3"/>
      <c r="E427" s="3"/>
      <c r="F427" s="3"/>
      <c r="H427" s="8"/>
      <c r="I427" s="8"/>
      <c r="J427" s="8"/>
    </row>
    <row r="428" spans="4:10" ht="12.75">
      <c r="D428" s="3"/>
      <c r="E428" s="3"/>
      <c r="F428" s="3"/>
      <c r="H428" s="8"/>
      <c r="I428" s="8"/>
      <c r="J428" s="8"/>
    </row>
    <row r="429" spans="4:10" ht="12.75">
      <c r="D429" s="3"/>
      <c r="E429" s="3"/>
      <c r="F429" s="3"/>
      <c r="H429" s="8"/>
      <c r="I429" s="8"/>
      <c r="J429" s="8"/>
    </row>
  </sheetData>
  <sheetProtection/>
  <mergeCells count="13">
    <mergeCell ref="B11:F11"/>
    <mergeCell ref="B12:F12"/>
    <mergeCell ref="B2:C2"/>
    <mergeCell ref="G3:G4"/>
    <mergeCell ref="B10:C10"/>
    <mergeCell ref="O1:O4"/>
    <mergeCell ref="B1:C1"/>
    <mergeCell ref="B3:C4"/>
    <mergeCell ref="K3:K4"/>
    <mergeCell ref="H3:H4"/>
    <mergeCell ref="I3:I4"/>
    <mergeCell ref="J3:J4"/>
    <mergeCell ref="D1:M1"/>
  </mergeCells>
  <conditionalFormatting sqref="G5:K9">
    <cfRule type="cellIs" priority="2" dxfId="0" operator="lessThan" stopIfTrue="1">
      <formula>1</formula>
    </cfRule>
  </conditionalFormatting>
  <conditionalFormatting sqref="G5:J7">
    <cfRule type="cellIs" priority="1" dxfId="0" operator="lessThan" stopIfTrue="1">
      <formula>1</formula>
    </cfRule>
  </conditionalFormatting>
  <printOptions gridLines="1" horizontalCentered="1"/>
  <pageMargins left="0.2" right="0" top="0.74" bottom="0" header="0.43" footer="0"/>
  <pageSetup horizontalDpi="300" verticalDpi="300" orientation="portrait" paperSize="9" scale="70" r:id="rId1"/>
  <ignoredErrors>
    <ignoredError sqref="F8:F9" formulaRange="1"/>
    <ignoredError sqref="M5:M9 O5:O9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425"/>
  <sheetViews>
    <sheetView zoomScale="75" zoomScaleNormal="75" zoomScalePageLayoutView="0" workbookViewId="0" topLeftCell="A1">
      <selection activeCell="G12" sqref="G12"/>
    </sheetView>
  </sheetViews>
  <sheetFormatPr defaultColWidth="9.140625" defaultRowHeight="12.75"/>
  <cols>
    <col min="1" max="1" width="3.57421875" style="0" customWidth="1"/>
    <col min="2" max="2" width="28.7109375" style="0" customWidth="1"/>
    <col min="3" max="3" width="17.7109375" style="0" customWidth="1"/>
    <col min="4" max="4" width="6.28125" style="18" customWidth="1"/>
    <col min="5" max="5" width="5.7109375" style="18" customWidth="1"/>
    <col min="6" max="6" width="6.7109375" style="18" customWidth="1"/>
    <col min="7" max="7" width="9.8515625" style="0" customWidth="1"/>
    <col min="8" max="10" width="9.8515625" style="1" customWidth="1"/>
    <col min="11" max="11" width="9.8515625" style="0" customWidth="1"/>
    <col min="12" max="13" width="6.7109375" style="127" customWidth="1"/>
    <col min="14" max="14" width="9.140625" style="0" hidden="1" customWidth="1"/>
    <col min="15" max="15" width="8.421875" style="0" customWidth="1"/>
  </cols>
  <sheetData>
    <row r="1" spans="1:15" ht="30" customHeight="1" thickBot="1">
      <c r="A1" s="41"/>
      <c r="B1" s="278" t="s">
        <v>0</v>
      </c>
      <c r="C1" s="279"/>
      <c r="D1" s="267" t="str">
        <f>Algemeen!S2</f>
        <v>Schietcompetitie Hoge Schuts 2011-2012</v>
      </c>
      <c r="E1" s="268"/>
      <c r="F1" s="268"/>
      <c r="G1" s="268"/>
      <c r="H1" s="268"/>
      <c r="I1" s="268"/>
      <c r="J1" s="268"/>
      <c r="K1" s="287"/>
      <c r="L1" s="288"/>
      <c r="M1" s="269"/>
      <c r="O1" s="270" t="s">
        <v>70</v>
      </c>
    </row>
    <row r="2" spans="1:15" ht="24" customHeight="1" thickBot="1">
      <c r="A2" s="7"/>
      <c r="B2" s="275" t="s">
        <v>23</v>
      </c>
      <c r="C2" s="275"/>
      <c r="D2" s="132" t="s">
        <v>1</v>
      </c>
      <c r="E2" s="2"/>
      <c r="F2" s="21" t="s">
        <v>1</v>
      </c>
      <c r="G2" s="24" t="str">
        <f>Algemeen!T5</f>
        <v>Veghel</v>
      </c>
      <c r="H2" s="24" t="str">
        <f>Algemeen!U5</f>
        <v>Nuland</v>
      </c>
      <c r="I2" s="24" t="str">
        <f>Algemeen!V5</f>
        <v>Oss</v>
      </c>
      <c r="J2" s="24" t="str">
        <f>Algemeen!W5</f>
        <v>Geffen</v>
      </c>
      <c r="K2" s="133" t="str">
        <f>Algemeen!X5</f>
        <v>Dinther</v>
      </c>
      <c r="L2" s="62"/>
      <c r="M2" s="62" t="s">
        <v>58</v>
      </c>
      <c r="O2" s="271"/>
    </row>
    <row r="3" spans="1:15" ht="12.75">
      <c r="A3" s="28"/>
      <c r="B3" s="280" t="s">
        <v>15</v>
      </c>
      <c r="C3" s="281"/>
      <c r="D3" s="75" t="s">
        <v>2</v>
      </c>
      <c r="E3" s="74" t="s">
        <v>3</v>
      </c>
      <c r="F3" s="22" t="s">
        <v>2</v>
      </c>
      <c r="G3" s="276">
        <f>Algemeen!T7</f>
        <v>40874</v>
      </c>
      <c r="H3" s="263">
        <f>Algemeen!U7</f>
        <v>40888</v>
      </c>
      <c r="I3" s="263">
        <f>Algemeen!V7</f>
        <v>40895</v>
      </c>
      <c r="J3" s="263">
        <f>Algemeen!W7</f>
        <v>40937</v>
      </c>
      <c r="K3" s="265">
        <f>Algemeen!X7</f>
        <v>40951</v>
      </c>
      <c r="L3" s="124" t="s">
        <v>56</v>
      </c>
      <c r="M3" s="62" t="s">
        <v>59</v>
      </c>
      <c r="O3" s="271"/>
    </row>
    <row r="4" spans="1:15" s="6" customFormat="1" ht="18" customHeight="1" thickBot="1">
      <c r="A4" s="59" t="s">
        <v>49</v>
      </c>
      <c r="B4" s="290"/>
      <c r="C4" s="290"/>
      <c r="D4" s="75" t="s">
        <v>4</v>
      </c>
      <c r="E4" s="4" t="s">
        <v>5</v>
      </c>
      <c r="F4" s="5" t="s">
        <v>6</v>
      </c>
      <c r="G4" s="277"/>
      <c r="H4" s="264"/>
      <c r="I4" s="264"/>
      <c r="J4" s="264"/>
      <c r="K4" s="264"/>
      <c r="L4" s="125" t="s">
        <v>57</v>
      </c>
      <c r="M4" s="134" t="s">
        <v>60</v>
      </c>
      <c r="O4" s="289"/>
    </row>
    <row r="5" spans="1:15" ht="19.5" customHeight="1" thickTop="1">
      <c r="A5" s="37">
        <v>1</v>
      </c>
      <c r="B5" s="54" t="s">
        <v>184</v>
      </c>
      <c r="C5" s="54" t="s">
        <v>76</v>
      </c>
      <c r="D5" s="33">
        <f aca="true" t="shared" si="0" ref="D5:D10">SUM(F5-E5)</f>
        <v>13</v>
      </c>
      <c r="E5" s="130">
        <f>SUM(SMALL(G5:K5,{1}))</f>
        <v>0</v>
      </c>
      <c r="F5" s="23">
        <f aca="true" t="shared" si="1" ref="F5:F10">SUM(G5:K5)</f>
        <v>13</v>
      </c>
      <c r="G5" s="26">
        <v>13</v>
      </c>
      <c r="H5" s="27">
        <v>0</v>
      </c>
      <c r="I5" s="27">
        <v>0</v>
      </c>
      <c r="J5" s="27">
        <v>0</v>
      </c>
      <c r="K5" s="26">
        <v>0</v>
      </c>
      <c r="L5" s="136">
        <f aca="true" t="shared" si="2" ref="L5:L10">COUNTIF(G5:K5,"&gt; 0")</f>
        <v>1</v>
      </c>
      <c r="M5" s="140">
        <f aca="true" t="shared" si="3" ref="M5:M10">GEOMEAN(F5/L5)</f>
        <v>13</v>
      </c>
      <c r="N5" s="151" t="str">
        <f aca="true" t="shared" si="4" ref="N5:N10">IF(L5=""," ",IF(L5&gt;=5,"4",IF(L5&gt;=4,"4",IF(L5&gt;=3,"3",IF(L5&gt;=2,"2",IF(L5&gt;=1,"1",IF(L5&gt;=0,"0")))))))</f>
        <v>1</v>
      </c>
      <c r="O5" s="158">
        <f aca="true" t="shared" si="5" ref="O5:O10">GEOMEAN(D5/N5)</f>
        <v>13</v>
      </c>
    </row>
    <row r="6" spans="1:15" ht="19.5" customHeight="1">
      <c r="A6" s="30">
        <v>2</v>
      </c>
      <c r="B6" s="54" t="s">
        <v>185</v>
      </c>
      <c r="C6" s="54" t="s">
        <v>76</v>
      </c>
      <c r="D6" s="34">
        <f t="shared" si="0"/>
        <v>0</v>
      </c>
      <c r="E6" s="130">
        <f>SUM(SMALL(G6:K6,{1}))</f>
        <v>0</v>
      </c>
      <c r="F6" s="23">
        <f t="shared" si="1"/>
        <v>0</v>
      </c>
      <c r="G6" s="35">
        <v>0</v>
      </c>
      <c r="H6" s="36">
        <v>0</v>
      </c>
      <c r="I6" s="36">
        <v>0</v>
      </c>
      <c r="J6" s="36">
        <v>0</v>
      </c>
      <c r="K6" s="36">
        <v>0</v>
      </c>
      <c r="L6" s="137">
        <f t="shared" si="2"/>
        <v>0</v>
      </c>
      <c r="M6" s="139" t="e">
        <f t="shared" si="3"/>
        <v>#DIV/0!</v>
      </c>
      <c r="N6" s="151" t="str">
        <f t="shared" si="4"/>
        <v>0</v>
      </c>
      <c r="O6" s="159" t="e">
        <f t="shared" si="5"/>
        <v>#DIV/0!</v>
      </c>
    </row>
    <row r="7" spans="1:15" ht="19.5" customHeight="1">
      <c r="A7" s="30">
        <v>3</v>
      </c>
      <c r="B7" s="60" t="s">
        <v>186</v>
      </c>
      <c r="C7" s="54" t="s">
        <v>76</v>
      </c>
      <c r="D7" s="34">
        <f t="shared" si="0"/>
        <v>0</v>
      </c>
      <c r="E7" s="130">
        <f>SUM(SMALL(G7:K7,{1}))</f>
        <v>0</v>
      </c>
      <c r="F7" s="23">
        <f t="shared" si="1"/>
        <v>0</v>
      </c>
      <c r="G7" s="35">
        <v>0</v>
      </c>
      <c r="H7" s="36">
        <v>0</v>
      </c>
      <c r="I7" s="36">
        <v>0</v>
      </c>
      <c r="J7" s="36">
        <v>0</v>
      </c>
      <c r="K7" s="36">
        <v>0</v>
      </c>
      <c r="L7" s="137">
        <f t="shared" si="2"/>
        <v>0</v>
      </c>
      <c r="M7" s="139" t="e">
        <f t="shared" si="3"/>
        <v>#DIV/0!</v>
      </c>
      <c r="N7" s="151" t="str">
        <f t="shared" si="4"/>
        <v>0</v>
      </c>
      <c r="O7" s="159" t="e">
        <f t="shared" si="5"/>
        <v>#DIV/0!</v>
      </c>
    </row>
    <row r="8" spans="1:15" ht="19.5" customHeight="1">
      <c r="A8" s="30">
        <v>4</v>
      </c>
      <c r="B8" s="55"/>
      <c r="C8" s="55"/>
      <c r="D8" s="34">
        <f t="shared" si="0"/>
        <v>0</v>
      </c>
      <c r="E8" s="130">
        <f>SUM(SMALL(G8:K8,{1}))</f>
        <v>0</v>
      </c>
      <c r="F8" s="23">
        <f t="shared" si="1"/>
        <v>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137">
        <f t="shared" si="2"/>
        <v>0</v>
      </c>
      <c r="M8" s="139" t="e">
        <f t="shared" si="3"/>
        <v>#DIV/0!</v>
      </c>
      <c r="N8" s="151" t="str">
        <f t="shared" si="4"/>
        <v>0</v>
      </c>
      <c r="O8" s="159" t="e">
        <f t="shared" si="5"/>
        <v>#DIV/0!</v>
      </c>
    </row>
    <row r="9" spans="1:15" ht="19.5" customHeight="1">
      <c r="A9" s="30">
        <v>5</v>
      </c>
      <c r="B9" s="49"/>
      <c r="C9" s="49"/>
      <c r="D9" s="34">
        <f t="shared" si="0"/>
        <v>0</v>
      </c>
      <c r="E9" s="130">
        <f>SUM(SMALL(G9:K9,{1}))</f>
        <v>0</v>
      </c>
      <c r="F9" s="23">
        <f t="shared" si="1"/>
        <v>0</v>
      </c>
      <c r="G9" s="35">
        <v>0</v>
      </c>
      <c r="H9" s="36">
        <v>0</v>
      </c>
      <c r="I9" s="36">
        <v>0</v>
      </c>
      <c r="J9" s="36">
        <v>0</v>
      </c>
      <c r="K9" s="36">
        <v>0</v>
      </c>
      <c r="L9" s="137">
        <f t="shared" si="2"/>
        <v>0</v>
      </c>
      <c r="M9" s="139" t="e">
        <f t="shared" si="3"/>
        <v>#DIV/0!</v>
      </c>
      <c r="N9" s="151" t="str">
        <f t="shared" si="4"/>
        <v>0</v>
      </c>
      <c r="O9" s="159" t="e">
        <f t="shared" si="5"/>
        <v>#DIV/0!</v>
      </c>
    </row>
    <row r="10" spans="1:15" ht="19.5" customHeight="1" thickBot="1">
      <c r="A10" s="30">
        <v>6</v>
      </c>
      <c r="B10" s="8"/>
      <c r="C10" s="8"/>
      <c r="D10" s="34">
        <f t="shared" si="0"/>
        <v>0</v>
      </c>
      <c r="E10" s="130">
        <f>SUM(SMALL(G10:K10,{1}))</f>
        <v>0</v>
      </c>
      <c r="F10" s="23">
        <f t="shared" si="1"/>
        <v>0</v>
      </c>
      <c r="G10" s="35">
        <v>0</v>
      </c>
      <c r="H10" s="36">
        <v>0</v>
      </c>
      <c r="I10" s="36">
        <v>0</v>
      </c>
      <c r="J10" s="36">
        <v>0</v>
      </c>
      <c r="K10" s="36">
        <v>0</v>
      </c>
      <c r="L10" s="138">
        <f t="shared" si="2"/>
        <v>0</v>
      </c>
      <c r="M10" s="141" t="e">
        <f t="shared" si="3"/>
        <v>#DIV/0!</v>
      </c>
      <c r="N10" s="151" t="str">
        <f t="shared" si="4"/>
        <v>0</v>
      </c>
      <c r="O10" s="160" t="e">
        <f t="shared" si="5"/>
        <v>#DIV/0!</v>
      </c>
    </row>
    <row r="11" spans="1:15" ht="19.5" customHeight="1" thickBot="1">
      <c r="A11" s="31"/>
      <c r="B11" s="272" t="s">
        <v>7</v>
      </c>
      <c r="C11" s="272"/>
      <c r="D11" s="13">
        <f aca="true" t="shared" si="6" ref="D11:K11">SUM(D5:D10)</f>
        <v>13</v>
      </c>
      <c r="E11" s="131">
        <f t="shared" si="6"/>
        <v>0</v>
      </c>
      <c r="F11" s="13">
        <f t="shared" si="6"/>
        <v>13</v>
      </c>
      <c r="G11" s="12">
        <f t="shared" si="6"/>
        <v>13</v>
      </c>
      <c r="H11" s="12">
        <f t="shared" si="6"/>
        <v>0</v>
      </c>
      <c r="I11" s="12">
        <f t="shared" si="6"/>
        <v>0</v>
      </c>
      <c r="J11" s="12">
        <f t="shared" si="6"/>
        <v>0</v>
      </c>
      <c r="K11" s="44">
        <f t="shared" si="6"/>
        <v>0</v>
      </c>
      <c r="L11" s="126"/>
      <c r="O11" s="151"/>
    </row>
    <row r="12" spans="1:12" ht="19.5" customHeight="1">
      <c r="A12" s="30"/>
      <c r="B12" s="272" t="s">
        <v>9</v>
      </c>
      <c r="C12" s="272"/>
      <c r="D12" s="272"/>
      <c r="E12" s="272"/>
      <c r="F12" s="273"/>
      <c r="G12" s="11">
        <f>COUNTIF(G5:G10,"&gt; 0")</f>
        <v>1</v>
      </c>
      <c r="H12" s="11">
        <f>COUNTIF(H5:H10,"&gt; 0")</f>
        <v>0</v>
      </c>
      <c r="I12" s="11">
        <f>COUNTIF(I5:I10,"&gt; 0")</f>
        <v>0</v>
      </c>
      <c r="J12" s="11">
        <f>COUNTIF(J5:J10,"&gt; 0")</f>
        <v>0</v>
      </c>
      <c r="K12" s="11">
        <f>COUNTIF(K5:K10,"&gt; 0")</f>
        <v>0</v>
      </c>
      <c r="L12" s="126"/>
    </row>
    <row r="13" spans="1:12" ht="19.5" customHeight="1">
      <c r="A13" s="30"/>
      <c r="B13" s="274" t="s">
        <v>8</v>
      </c>
      <c r="C13" s="272"/>
      <c r="D13" s="272"/>
      <c r="E13" s="272"/>
      <c r="F13" s="273"/>
      <c r="G13" s="78">
        <f>GEOMEAN(G11/G12)</f>
        <v>13</v>
      </c>
      <c r="H13" s="78" t="e">
        <f>GEOMEAN(H11/H12)</f>
        <v>#DIV/0!</v>
      </c>
      <c r="I13" s="78" t="e">
        <f>GEOMEAN(I11/I12)</f>
        <v>#DIV/0!</v>
      </c>
      <c r="J13" s="78" t="e">
        <f>GEOMEAN(J11/J12)</f>
        <v>#DIV/0!</v>
      </c>
      <c r="K13" s="78" t="e">
        <f>GEOMEAN(K11/K12)</f>
        <v>#DIV/0!</v>
      </c>
      <c r="L13" s="126"/>
    </row>
    <row r="14" spans="1:12" ht="19.5" customHeight="1" thickBot="1">
      <c r="A14" s="32"/>
      <c r="B14" s="8"/>
      <c r="C14" s="8"/>
      <c r="D14" s="80"/>
      <c r="E14" s="81"/>
      <c r="F14" s="82"/>
      <c r="G14" s="83"/>
      <c r="H14" s="83"/>
      <c r="I14" s="83"/>
      <c r="J14" s="83"/>
      <c r="K14" s="83"/>
      <c r="L14" s="126"/>
    </row>
    <row r="15" spans="1:11" ht="12.75" customHeight="1">
      <c r="A15" s="28"/>
      <c r="B15" s="85" t="s">
        <v>30</v>
      </c>
      <c r="C15" s="68" t="s">
        <v>31</v>
      </c>
      <c r="D15" s="68"/>
      <c r="E15" s="68"/>
      <c r="F15" s="86"/>
      <c r="G15" s="69">
        <f>COUNTIF(G$5:G$9,15)</f>
        <v>0</v>
      </c>
      <c r="H15" s="69">
        <f>COUNTIF(H$5:H$9,15)</f>
        <v>0</v>
      </c>
      <c r="I15" s="69">
        <f>COUNTIF(I$5:I$9,15)</f>
        <v>0</v>
      </c>
      <c r="J15" s="69">
        <f>COUNTIF(J$5:J$9,15)</f>
        <v>0</v>
      </c>
      <c r="K15" s="70">
        <f>COUNTIF(K$5:K$9,15)</f>
        <v>0</v>
      </c>
    </row>
    <row r="16" spans="1:11" ht="12.75" customHeight="1">
      <c r="A16" s="14">
        <v>0</v>
      </c>
      <c r="B16" s="90" t="s">
        <v>30</v>
      </c>
      <c r="C16" s="17" t="s">
        <v>32</v>
      </c>
      <c r="D16" s="17"/>
      <c r="E16" s="3"/>
      <c r="F16" s="3"/>
      <c r="G16" s="67">
        <f>COUNTIF(G$5:G$9,14)</f>
        <v>0</v>
      </c>
      <c r="H16" s="67">
        <f>COUNTIF(H$5:H$9,14)</f>
        <v>0</v>
      </c>
      <c r="I16" s="67">
        <f>COUNTIF(I$5:I$9,14)</f>
        <v>0</v>
      </c>
      <c r="J16" s="67">
        <f>COUNTIF(J$5:J$9,14)</f>
        <v>0</v>
      </c>
      <c r="K16" s="71">
        <f>COUNTIF(K$5:K$9,14)</f>
        <v>0</v>
      </c>
    </row>
    <row r="17" spans="1:11" ht="12.75" customHeight="1">
      <c r="A17" s="14">
        <v>0</v>
      </c>
      <c r="B17" s="90" t="s">
        <v>30</v>
      </c>
      <c r="C17" s="17" t="s">
        <v>33</v>
      </c>
      <c r="D17" s="17"/>
      <c r="E17" s="3"/>
      <c r="F17" s="3"/>
      <c r="G17" s="67">
        <f>COUNTIF(G$5:G$9,13)</f>
        <v>1</v>
      </c>
      <c r="H17" s="67">
        <f>COUNTIF(H$5:H$9,13)</f>
        <v>0</v>
      </c>
      <c r="I17" s="67">
        <f>COUNTIF(I$5:I$9,13)</f>
        <v>0</v>
      </c>
      <c r="J17" s="67">
        <f>COUNTIF(J$5:J$9,13)</f>
        <v>0</v>
      </c>
      <c r="K17" s="71">
        <f>COUNTIF(K$5:K$9,13)</f>
        <v>0</v>
      </c>
    </row>
    <row r="18" spans="1:11" ht="12.75" customHeight="1">
      <c r="A18" s="72">
        <v>0</v>
      </c>
      <c r="B18" s="90" t="s">
        <v>30</v>
      </c>
      <c r="C18" s="17" t="s">
        <v>34</v>
      </c>
      <c r="D18" s="17"/>
      <c r="E18" s="3"/>
      <c r="F18" s="3"/>
      <c r="G18" s="67">
        <f>COUNTIF(G$5:G$9,12)</f>
        <v>0</v>
      </c>
      <c r="H18" s="67">
        <f>COUNTIF(H$5:H$9,12)</f>
        <v>0</v>
      </c>
      <c r="I18" s="67">
        <f>COUNTIF(I$5:I$9,12)</f>
        <v>0</v>
      </c>
      <c r="J18" s="67">
        <f>COUNTIF(J$5:J$9,12)</f>
        <v>0</v>
      </c>
      <c r="K18" s="71">
        <f>COUNTIF(K$5:K$9,12)</f>
        <v>0</v>
      </c>
    </row>
    <row r="19" spans="1:11" ht="12.75" customHeight="1">
      <c r="A19" s="72">
        <v>0</v>
      </c>
      <c r="B19" s="90" t="s">
        <v>30</v>
      </c>
      <c r="C19" s="17" t="s">
        <v>35</v>
      </c>
      <c r="D19" s="17"/>
      <c r="E19" s="3"/>
      <c r="F19" s="3"/>
      <c r="G19" s="67">
        <f>COUNTIF(G$5:G$9,11)</f>
        <v>0</v>
      </c>
      <c r="H19" s="67">
        <f>COUNTIF(H$5:H$9,11)</f>
        <v>0</v>
      </c>
      <c r="I19" s="67">
        <f>COUNTIF(I$5:I$9,11)</f>
        <v>0</v>
      </c>
      <c r="J19" s="67">
        <f>COUNTIF(J$5:J$9,11)</f>
        <v>0</v>
      </c>
      <c r="K19" s="71">
        <f>COUNTIF(K$5:K$9,11)</f>
        <v>0</v>
      </c>
    </row>
    <row r="20" spans="1:11" ht="12.75" customHeight="1">
      <c r="A20" s="72"/>
      <c r="B20" s="90" t="s">
        <v>30</v>
      </c>
      <c r="C20" s="17" t="s">
        <v>36</v>
      </c>
      <c r="D20" s="17"/>
      <c r="E20" s="3"/>
      <c r="F20" s="3"/>
      <c r="G20" s="67">
        <f>COUNTIF(G$5:G$9,10)</f>
        <v>0</v>
      </c>
      <c r="H20" s="67">
        <f>COUNTIF(H$5:H$9,10)</f>
        <v>0</v>
      </c>
      <c r="I20" s="67">
        <f>COUNTIF(I$5:I$9,10)</f>
        <v>0</v>
      </c>
      <c r="J20" s="67">
        <f>COUNTIF(J$5:J$9,10)</f>
        <v>0</v>
      </c>
      <c r="K20" s="71">
        <f>COUNTIF(K$5:K$9,10)</f>
        <v>0</v>
      </c>
    </row>
    <row r="21" spans="1:11" ht="12.75" customHeight="1">
      <c r="A21" s="72">
        <v>0</v>
      </c>
      <c r="B21" s="90" t="s">
        <v>30</v>
      </c>
      <c r="C21" s="17" t="s">
        <v>37</v>
      </c>
      <c r="D21" s="3"/>
      <c r="E21" s="3"/>
      <c r="F21" s="3"/>
      <c r="G21" s="67">
        <f>COUNTIF(G$5:G$9,9)</f>
        <v>0</v>
      </c>
      <c r="H21" s="67">
        <f>COUNTIF(H$5:H$9,9)</f>
        <v>0</v>
      </c>
      <c r="I21" s="67">
        <f>COUNTIF(I$5:I$9,9)</f>
        <v>0</v>
      </c>
      <c r="J21" s="67">
        <f>COUNTIF(J$5:J$9,9)</f>
        <v>0</v>
      </c>
      <c r="K21" s="71">
        <f>COUNTIF(K$5:K$9,9)</f>
        <v>0</v>
      </c>
    </row>
    <row r="22" spans="1:11" ht="12.75" customHeight="1">
      <c r="A22" s="72"/>
      <c r="B22" s="90" t="s">
        <v>30</v>
      </c>
      <c r="C22" s="17" t="s">
        <v>38</v>
      </c>
      <c r="D22" s="3"/>
      <c r="E22" s="3"/>
      <c r="F22" s="3"/>
      <c r="G22" s="67">
        <f>COUNTIF(G$5:G$9,8)</f>
        <v>0</v>
      </c>
      <c r="H22" s="67">
        <f>COUNTIF(H$5:H$9,8)</f>
        <v>0</v>
      </c>
      <c r="I22" s="67">
        <f>COUNTIF(I$5:I$9,8)</f>
        <v>0</v>
      </c>
      <c r="J22" s="67">
        <f>COUNTIF(J$5:J$9,8)</f>
        <v>0</v>
      </c>
      <c r="K22" s="71">
        <f>COUNTIF(K$5:K$9,8)</f>
        <v>0</v>
      </c>
    </row>
    <row r="23" spans="1:11" ht="12.75" customHeight="1">
      <c r="A23" s="72"/>
      <c r="B23" s="90" t="s">
        <v>30</v>
      </c>
      <c r="C23" s="17" t="s">
        <v>39</v>
      </c>
      <c r="D23" s="3"/>
      <c r="E23" s="3"/>
      <c r="F23" s="3"/>
      <c r="G23" s="67">
        <f>COUNTIF(G$5:G$9,7)</f>
        <v>0</v>
      </c>
      <c r="H23" s="67">
        <f>COUNTIF(H$5:H$9,7)</f>
        <v>0</v>
      </c>
      <c r="I23" s="67">
        <f>COUNTIF(I$5:I$9,7)</f>
        <v>0</v>
      </c>
      <c r="J23" s="67">
        <f>COUNTIF(J$5:J$9,7)</f>
        <v>0</v>
      </c>
      <c r="K23" s="71">
        <f>COUNTIF(K$5:K$9,7)</f>
        <v>0</v>
      </c>
    </row>
    <row r="24" spans="1:11" ht="12.75" customHeight="1">
      <c r="A24" s="72"/>
      <c r="B24" s="90" t="s">
        <v>30</v>
      </c>
      <c r="C24" s="17" t="s">
        <v>40</v>
      </c>
      <c r="D24" s="3"/>
      <c r="E24" s="3"/>
      <c r="F24" s="3"/>
      <c r="G24" s="67">
        <f>COUNTIF(G$5:G$9,6)</f>
        <v>0</v>
      </c>
      <c r="H24" s="67">
        <f>COUNTIF(H$5:H$9,6)</f>
        <v>0</v>
      </c>
      <c r="I24" s="67">
        <f>COUNTIF(I$5:I$9,6)</f>
        <v>0</v>
      </c>
      <c r="J24" s="67">
        <f>COUNTIF(J$5:J$9,6)</f>
        <v>0</v>
      </c>
      <c r="K24" s="71">
        <f>COUNTIF(K$5:K$9,6)</f>
        <v>0</v>
      </c>
    </row>
    <row r="25" spans="1:11" ht="12.75" customHeight="1">
      <c r="A25" s="7"/>
      <c r="B25" s="90" t="s">
        <v>30</v>
      </c>
      <c r="C25" s="17" t="s">
        <v>41</v>
      </c>
      <c r="D25" s="3"/>
      <c r="E25" s="3"/>
      <c r="F25" s="3"/>
      <c r="G25" s="67">
        <f>COUNTIF(G$5:G$9,5)</f>
        <v>0</v>
      </c>
      <c r="H25" s="67">
        <f>COUNTIF(H$5:H$9,5)</f>
        <v>0</v>
      </c>
      <c r="I25" s="67">
        <f>COUNTIF(I$5:I$9,5)</f>
        <v>0</v>
      </c>
      <c r="J25" s="67">
        <f>COUNTIF(J$5:J$9,5)</f>
        <v>0</v>
      </c>
      <c r="K25" s="71">
        <f>COUNTIF(K$5:K$9,5)</f>
        <v>0</v>
      </c>
    </row>
    <row r="26" spans="1:11" ht="12.75" customHeight="1">
      <c r="A26" s="7"/>
      <c r="B26" s="90" t="s">
        <v>30</v>
      </c>
      <c r="C26" s="17" t="s">
        <v>42</v>
      </c>
      <c r="D26" s="3"/>
      <c r="E26" s="3"/>
      <c r="F26" s="3"/>
      <c r="G26" s="67">
        <f>COUNTIF(G$5:G$9,4)</f>
        <v>0</v>
      </c>
      <c r="H26" s="67">
        <f>COUNTIF(H$5:H$9,4)</f>
        <v>0</v>
      </c>
      <c r="I26" s="67">
        <f>COUNTIF(I$5:I$9,4)</f>
        <v>0</v>
      </c>
      <c r="J26" s="67">
        <f>COUNTIF(J$5:J$9,4)</f>
        <v>0</v>
      </c>
      <c r="K26" s="71">
        <f>COUNTIF(K$5:K$9,4)</f>
        <v>0</v>
      </c>
    </row>
    <row r="27" spans="1:11" ht="12.75" customHeight="1">
      <c r="A27" s="7"/>
      <c r="B27" s="90" t="s">
        <v>30</v>
      </c>
      <c r="C27" s="17" t="s">
        <v>43</v>
      </c>
      <c r="D27" s="3"/>
      <c r="E27" s="3"/>
      <c r="F27" s="3"/>
      <c r="G27" s="67">
        <f>COUNTIF(G$5:G$9,3)</f>
        <v>0</v>
      </c>
      <c r="H27" s="67">
        <f>COUNTIF(H$5:H$9,3)</f>
        <v>0</v>
      </c>
      <c r="I27" s="67">
        <f>COUNTIF(I$5:I$9,3)</f>
        <v>0</v>
      </c>
      <c r="J27" s="67">
        <f>COUNTIF(J$5:J$9,3)</f>
        <v>0</v>
      </c>
      <c r="K27" s="71">
        <f>COUNTIF(K$5:K$9,3)</f>
        <v>0</v>
      </c>
    </row>
    <row r="28" spans="1:11" ht="12.75" customHeight="1">
      <c r="A28" s="7"/>
      <c r="B28" s="90" t="s">
        <v>30</v>
      </c>
      <c r="C28" s="17" t="s">
        <v>44</v>
      </c>
      <c r="D28" s="3"/>
      <c r="E28" s="3"/>
      <c r="F28" s="3"/>
      <c r="G28" s="67">
        <f>COUNTIF(G$5:G$9,2)</f>
        <v>0</v>
      </c>
      <c r="H28" s="67">
        <f>COUNTIF(H$5:H$9,2)</f>
        <v>0</v>
      </c>
      <c r="I28" s="67">
        <f>COUNTIF(I$5:I$9,2)</f>
        <v>0</v>
      </c>
      <c r="J28" s="67">
        <f>COUNTIF(J$5:J$9,2)</f>
        <v>0</v>
      </c>
      <c r="K28" s="71">
        <f>COUNTIF(K$5:K$9,2)</f>
        <v>0</v>
      </c>
    </row>
    <row r="29" spans="1:11" ht="12.75" customHeight="1">
      <c r="A29" s="7"/>
      <c r="B29" s="90" t="s">
        <v>30</v>
      </c>
      <c r="C29" s="17" t="s">
        <v>45</v>
      </c>
      <c r="D29" s="3"/>
      <c r="E29" s="3"/>
      <c r="F29" s="3"/>
      <c r="G29" s="67">
        <f>COUNTIF(G$5:G$9,1)</f>
        <v>0</v>
      </c>
      <c r="H29" s="67">
        <f>COUNTIF(H$5:H$9,1)</f>
        <v>0</v>
      </c>
      <c r="I29" s="67">
        <f>COUNTIF(I$5:I$9,1)</f>
        <v>0</v>
      </c>
      <c r="J29" s="67">
        <f>COUNTIF(J$5:J$9,1)</f>
        <v>0</v>
      </c>
      <c r="K29" s="71">
        <f>COUNTIF(K$5:K$9,1)</f>
        <v>0</v>
      </c>
    </row>
    <row r="30" spans="1:11" ht="12.75" customHeight="1" thickBot="1">
      <c r="A30" s="7"/>
      <c r="B30" s="95" t="s">
        <v>30</v>
      </c>
      <c r="C30" s="96" t="s">
        <v>46</v>
      </c>
      <c r="D30" s="91"/>
      <c r="E30" s="91"/>
      <c r="F30" s="91"/>
      <c r="G30" s="100">
        <f>COUNTIF(G5:G10,"= 0")</f>
        <v>5</v>
      </c>
      <c r="H30" s="100">
        <f>COUNTIF(H5:H10,"= 0")</f>
        <v>6</v>
      </c>
      <c r="I30" s="100">
        <f>COUNTIF(I5:I10,"= 0")</f>
        <v>6</v>
      </c>
      <c r="J30" s="100">
        <f>COUNTIF(J5:J10,"= 0")</f>
        <v>6</v>
      </c>
      <c r="K30" s="100">
        <f>COUNTIF(K5:K10,"= 0")</f>
        <v>6</v>
      </c>
    </row>
    <row r="31" spans="1:11" ht="12.75" customHeight="1" thickBot="1">
      <c r="A31" s="53"/>
      <c r="B31" s="53" t="s">
        <v>47</v>
      </c>
      <c r="C31" s="91"/>
      <c r="D31" s="91"/>
      <c r="E31" s="91"/>
      <c r="F31" s="114"/>
      <c r="G31" s="100">
        <f>(G15*15)+(G16*14)+(G17*13)+(G18*12)+(G19*11)+(G20*10)+(G21*9)+(G22*8)+(G23*7)+(G24*6)+(G25*5)+(G26*4)+(G27*3)+(G28*2)+(G29*1)</f>
        <v>13</v>
      </c>
      <c r="H31" s="100">
        <f>(H15*15)+(H16*14)+(H17*13)+(H18*12)+(H19*11)+(H20*10)+(H21*9)+(H22*8)+(H23*7)+(H24*6)+(H25*5)+(H26*4)+(H27*3)+(H28*2)+(H29*1)</f>
        <v>0</v>
      </c>
      <c r="I31" s="100">
        <f>(I15*15)+(I16*14)+(I17*13)+(I18*12)+(I19*11)+(I20*10)+(I21*9)+(I22*8)+(I23*7)+(I24*6)+(I25*5)+(I26*4)+(I27*3)+(I28*2)+(I29*1)</f>
        <v>0</v>
      </c>
      <c r="J31" s="100">
        <f>(J15*15)+(J16*14)+(J17*13)+(J18*12)+(J19*11)+(J20*10)+(J21*9)+(J22*8)+(J23*7)+(J24*6)+(J25*5)+(J26*4)+(J27*3)+(J28*2)+(J29*1)</f>
        <v>0</v>
      </c>
      <c r="K31" s="101">
        <f>(K15*15)+(K16*14)+(K17*13)+(K18*12)+(K19*11)+(K20*10)+(K21*9)+(K22*8)+(K23*7)+(K24*6)+(K25*5)+(K26*4)+(K27*3)+(K28*2)+(K29*1)</f>
        <v>0</v>
      </c>
    </row>
    <row r="32" spans="4:10" ht="12.75">
      <c r="D32"/>
      <c r="E32"/>
      <c r="F32"/>
      <c r="H32"/>
      <c r="I32"/>
      <c r="J32"/>
    </row>
    <row r="33" spans="4:10" ht="12.75">
      <c r="D33"/>
      <c r="E33"/>
      <c r="F33"/>
      <c r="H33"/>
      <c r="I33"/>
      <c r="J33"/>
    </row>
    <row r="34" spans="4:10" ht="12.75">
      <c r="D34"/>
      <c r="E34"/>
      <c r="F34"/>
      <c r="H34"/>
      <c r="I34"/>
      <c r="J34"/>
    </row>
    <row r="35" spans="4:10" ht="12.75">
      <c r="D35"/>
      <c r="E35"/>
      <c r="F35"/>
      <c r="H35"/>
      <c r="I35"/>
      <c r="J35"/>
    </row>
    <row r="36" spans="4:10" ht="12.75">
      <c r="D36"/>
      <c r="E36"/>
      <c r="F36"/>
      <c r="H36"/>
      <c r="I36"/>
      <c r="J36"/>
    </row>
    <row r="37" spans="4:10" ht="12.75">
      <c r="D37"/>
      <c r="E37"/>
      <c r="F37"/>
      <c r="H37"/>
      <c r="I37"/>
      <c r="J37"/>
    </row>
    <row r="38" spans="4:10" ht="12.75">
      <c r="D38"/>
      <c r="E38"/>
      <c r="F38"/>
      <c r="H38"/>
      <c r="I38"/>
      <c r="J38"/>
    </row>
    <row r="39" spans="4:10" ht="12.75">
      <c r="D39"/>
      <c r="E39"/>
      <c r="F39"/>
      <c r="H39"/>
      <c r="I39"/>
      <c r="J39"/>
    </row>
    <row r="40" spans="4:10" ht="12.75">
      <c r="D40"/>
      <c r="E40"/>
      <c r="F40"/>
      <c r="H40"/>
      <c r="I40"/>
      <c r="J40"/>
    </row>
    <row r="41" spans="4:10" ht="12.75">
      <c r="D41"/>
      <c r="E41"/>
      <c r="F41"/>
      <c r="H41"/>
      <c r="I41"/>
      <c r="J41"/>
    </row>
    <row r="42" spans="4:10" ht="12.75">
      <c r="D42"/>
      <c r="E42"/>
      <c r="F42"/>
      <c r="H42"/>
      <c r="I42"/>
      <c r="J42"/>
    </row>
    <row r="43" spans="4:10" ht="12.75">
      <c r="D43"/>
      <c r="E43"/>
      <c r="F43"/>
      <c r="H43"/>
      <c r="I43"/>
      <c r="J43"/>
    </row>
    <row r="44" spans="4:10" ht="12.75">
      <c r="D44"/>
      <c r="E44"/>
      <c r="F44"/>
      <c r="H44"/>
      <c r="I44"/>
      <c r="J44"/>
    </row>
    <row r="45" spans="4:10" ht="12.75">
      <c r="D45"/>
      <c r="E45"/>
      <c r="F45"/>
      <c r="H45"/>
      <c r="I45"/>
      <c r="J45"/>
    </row>
    <row r="46" spans="4:10" ht="12.75">
      <c r="D46"/>
      <c r="E46"/>
      <c r="F46"/>
      <c r="H46"/>
      <c r="I46"/>
      <c r="J46"/>
    </row>
    <row r="47" spans="4:10" ht="12.75">
      <c r="D47"/>
      <c r="E47"/>
      <c r="F47"/>
      <c r="H47"/>
      <c r="I47"/>
      <c r="J47"/>
    </row>
    <row r="48" spans="4:10" ht="12.75">
      <c r="D48"/>
      <c r="E48"/>
      <c r="F48"/>
      <c r="H48"/>
      <c r="I48"/>
      <c r="J48"/>
    </row>
    <row r="49" spans="4:10" ht="12.75">
      <c r="D49" s="3"/>
      <c r="E49" s="3"/>
      <c r="F49" s="3"/>
      <c r="H49" s="8"/>
      <c r="I49" s="8"/>
      <c r="J49" s="8"/>
    </row>
    <row r="50" spans="4:10" ht="12.75">
      <c r="D50" s="3"/>
      <c r="E50" s="3"/>
      <c r="F50" s="3"/>
      <c r="H50" s="8"/>
      <c r="I50" s="8"/>
      <c r="J50" s="8"/>
    </row>
    <row r="51" spans="4:10" ht="12.75">
      <c r="D51" s="3"/>
      <c r="E51" s="3"/>
      <c r="F51" s="3"/>
      <c r="H51" s="8"/>
      <c r="I51" s="8"/>
      <c r="J51" s="8"/>
    </row>
    <row r="52" spans="4:10" ht="12.75">
      <c r="D52" s="3"/>
      <c r="E52" s="3"/>
      <c r="F52" s="3"/>
      <c r="H52" s="8"/>
      <c r="I52" s="8"/>
      <c r="J52" s="8"/>
    </row>
    <row r="53" spans="4:10" ht="12.75">
      <c r="D53" s="3"/>
      <c r="E53" s="3"/>
      <c r="F53" s="3"/>
      <c r="H53" s="8"/>
      <c r="I53" s="8"/>
      <c r="J53" s="8"/>
    </row>
    <row r="54" spans="4:10" ht="12.75">
      <c r="D54" s="3"/>
      <c r="E54" s="3"/>
      <c r="F54" s="3"/>
      <c r="H54" s="8"/>
      <c r="I54" s="8"/>
      <c r="J54" s="8"/>
    </row>
    <row r="55" spans="4:10" ht="12.75">
      <c r="D55" s="3"/>
      <c r="E55" s="3"/>
      <c r="F55" s="3"/>
      <c r="H55" s="8"/>
      <c r="I55" s="8"/>
      <c r="J55" s="8"/>
    </row>
    <row r="56" spans="4:10" ht="12.75">
      <c r="D56" s="3"/>
      <c r="E56" s="3"/>
      <c r="F56" s="3"/>
      <c r="H56" s="8"/>
      <c r="I56" s="8"/>
      <c r="J56" s="8"/>
    </row>
    <row r="57" spans="4:10" ht="12.75">
      <c r="D57" s="3"/>
      <c r="E57" s="3"/>
      <c r="F57" s="3"/>
      <c r="H57" s="8"/>
      <c r="I57" s="8"/>
      <c r="J57" s="8"/>
    </row>
    <row r="58" spans="4:10" ht="12.75">
      <c r="D58" s="3"/>
      <c r="E58" s="3"/>
      <c r="F58" s="3"/>
      <c r="H58" s="8"/>
      <c r="I58" s="8"/>
      <c r="J58" s="8"/>
    </row>
    <row r="59" spans="4:10" ht="12.75">
      <c r="D59" s="3"/>
      <c r="E59" s="3"/>
      <c r="F59" s="3"/>
      <c r="H59" s="8"/>
      <c r="I59" s="8"/>
      <c r="J59" s="8"/>
    </row>
    <row r="60" spans="4:10" ht="12.75">
      <c r="D60" s="3"/>
      <c r="E60" s="3"/>
      <c r="F60" s="3"/>
      <c r="H60" s="8"/>
      <c r="I60" s="8"/>
      <c r="J60" s="8"/>
    </row>
    <row r="61" spans="4:10" ht="12.75">
      <c r="D61" s="3"/>
      <c r="E61" s="3"/>
      <c r="F61" s="3"/>
      <c r="H61" s="8"/>
      <c r="I61" s="8"/>
      <c r="J61" s="8"/>
    </row>
    <row r="62" spans="4:10" ht="12.75">
      <c r="D62" s="3"/>
      <c r="E62" s="3"/>
      <c r="F62" s="3"/>
      <c r="H62" s="8"/>
      <c r="I62" s="8"/>
      <c r="J62" s="8"/>
    </row>
    <row r="63" spans="4:10" ht="12.75">
      <c r="D63" s="3"/>
      <c r="E63" s="3"/>
      <c r="F63" s="3"/>
      <c r="H63" s="8"/>
      <c r="I63" s="8"/>
      <c r="J63" s="8"/>
    </row>
    <row r="64" spans="4:10" ht="12.75">
      <c r="D64" s="3"/>
      <c r="E64" s="3"/>
      <c r="F64" s="3"/>
      <c r="H64" s="8"/>
      <c r="I64" s="8"/>
      <c r="J64" s="8"/>
    </row>
    <row r="65" spans="4:10" ht="12.75">
      <c r="D65" s="3"/>
      <c r="E65" s="3"/>
      <c r="F65" s="3"/>
      <c r="H65" s="8"/>
      <c r="I65" s="8"/>
      <c r="J65" s="8"/>
    </row>
    <row r="66" spans="4:10" ht="12.75">
      <c r="D66" s="3"/>
      <c r="E66" s="3"/>
      <c r="F66" s="3"/>
      <c r="H66" s="8"/>
      <c r="I66" s="8"/>
      <c r="J66" s="8"/>
    </row>
    <row r="67" spans="4:10" ht="12.75">
      <c r="D67" s="3"/>
      <c r="E67" s="3"/>
      <c r="F67" s="3"/>
      <c r="H67" s="8"/>
      <c r="I67" s="8"/>
      <c r="J67" s="8"/>
    </row>
    <row r="68" spans="4:10" ht="12.75">
      <c r="D68" s="3"/>
      <c r="E68" s="3"/>
      <c r="F68" s="3"/>
      <c r="H68" s="8"/>
      <c r="I68" s="8"/>
      <c r="J68" s="8"/>
    </row>
    <row r="69" spans="4:10" ht="12.75">
      <c r="D69" s="3"/>
      <c r="E69" s="3"/>
      <c r="F69" s="3"/>
      <c r="H69" s="8"/>
      <c r="I69" s="8"/>
      <c r="J69" s="8"/>
    </row>
    <row r="70" spans="4:10" ht="12.75">
      <c r="D70" s="3"/>
      <c r="E70" s="3"/>
      <c r="F70" s="3"/>
      <c r="H70" s="8"/>
      <c r="I70" s="8"/>
      <c r="J70" s="8"/>
    </row>
    <row r="71" spans="4:10" ht="12.75">
      <c r="D71" s="3"/>
      <c r="E71" s="3"/>
      <c r="F71" s="3"/>
      <c r="H71" s="8"/>
      <c r="I71" s="8"/>
      <c r="J71" s="8"/>
    </row>
    <row r="72" spans="4:10" ht="12.75">
      <c r="D72" s="3"/>
      <c r="E72" s="3"/>
      <c r="F72" s="3"/>
      <c r="H72" s="8"/>
      <c r="I72" s="8"/>
      <c r="J72" s="8"/>
    </row>
    <row r="73" spans="4:10" ht="12.75">
      <c r="D73" s="3"/>
      <c r="E73" s="3"/>
      <c r="F73" s="3"/>
      <c r="H73" s="8"/>
      <c r="I73" s="8"/>
      <c r="J73" s="8"/>
    </row>
    <row r="74" spans="4:10" ht="12.75">
      <c r="D74" s="3"/>
      <c r="E74" s="3"/>
      <c r="F74" s="3"/>
      <c r="H74" s="8"/>
      <c r="I74" s="8"/>
      <c r="J74" s="8"/>
    </row>
    <row r="75" spans="4:10" ht="12.75">
      <c r="D75" s="3"/>
      <c r="E75" s="3"/>
      <c r="F75" s="3"/>
      <c r="H75" s="8"/>
      <c r="I75" s="8"/>
      <c r="J75" s="8"/>
    </row>
    <row r="76" spans="4:10" ht="12.75">
      <c r="D76" s="3"/>
      <c r="E76" s="3"/>
      <c r="F76" s="3"/>
      <c r="H76" s="8"/>
      <c r="I76" s="8"/>
      <c r="J76" s="8"/>
    </row>
    <row r="77" spans="4:10" ht="12.75">
      <c r="D77" s="3"/>
      <c r="E77" s="3"/>
      <c r="F77" s="3"/>
      <c r="H77" s="8"/>
      <c r="I77" s="8"/>
      <c r="J77" s="8"/>
    </row>
    <row r="78" spans="4:10" ht="12.75">
      <c r="D78" s="3"/>
      <c r="E78" s="3"/>
      <c r="F78" s="3"/>
      <c r="H78" s="8"/>
      <c r="I78" s="8"/>
      <c r="J78" s="8"/>
    </row>
    <row r="79" spans="4:10" ht="12.75">
      <c r="D79" s="3"/>
      <c r="E79" s="3"/>
      <c r="F79" s="3"/>
      <c r="H79" s="8"/>
      <c r="I79" s="8"/>
      <c r="J79" s="8"/>
    </row>
    <row r="80" spans="4:10" ht="12.75">
      <c r="D80" s="3"/>
      <c r="E80" s="3"/>
      <c r="F80" s="3"/>
      <c r="H80" s="8"/>
      <c r="I80" s="8"/>
      <c r="J80" s="8"/>
    </row>
    <row r="81" spans="4:10" ht="12.75">
      <c r="D81" s="3"/>
      <c r="E81" s="3"/>
      <c r="F81" s="3"/>
      <c r="H81" s="8"/>
      <c r="I81" s="8"/>
      <c r="J81" s="8"/>
    </row>
    <row r="82" spans="4:10" ht="12.75">
      <c r="D82" s="3"/>
      <c r="E82" s="3"/>
      <c r="F82" s="3"/>
      <c r="H82" s="8"/>
      <c r="I82" s="8"/>
      <c r="J82" s="8"/>
    </row>
    <row r="83" spans="4:10" ht="12.75">
      <c r="D83" s="3"/>
      <c r="E83" s="3"/>
      <c r="F83" s="3"/>
      <c r="H83" s="8"/>
      <c r="I83" s="8"/>
      <c r="J83" s="8"/>
    </row>
    <row r="84" spans="4:10" ht="12.75">
      <c r="D84" s="3"/>
      <c r="E84" s="3"/>
      <c r="F84" s="3"/>
      <c r="H84" s="8"/>
      <c r="I84" s="8"/>
      <c r="J84" s="8"/>
    </row>
    <row r="85" spans="4:10" ht="12.75">
      <c r="D85" s="3"/>
      <c r="E85" s="3"/>
      <c r="F85" s="3"/>
      <c r="H85" s="8"/>
      <c r="I85" s="8"/>
      <c r="J85" s="8"/>
    </row>
    <row r="86" spans="4:10" ht="12.75">
      <c r="D86" s="3"/>
      <c r="E86" s="3"/>
      <c r="F86" s="3"/>
      <c r="H86" s="8"/>
      <c r="I86" s="8"/>
      <c r="J86" s="8"/>
    </row>
    <row r="87" spans="4:10" ht="12.75">
      <c r="D87" s="3"/>
      <c r="E87" s="3"/>
      <c r="F87" s="3"/>
      <c r="H87" s="8"/>
      <c r="I87" s="8"/>
      <c r="J87" s="8"/>
    </row>
    <row r="88" spans="4:10" ht="12.75">
      <c r="D88" s="3"/>
      <c r="E88" s="3"/>
      <c r="F88" s="3"/>
      <c r="H88" s="8"/>
      <c r="I88" s="8"/>
      <c r="J88" s="8"/>
    </row>
    <row r="89" spans="4:10" ht="12.75">
      <c r="D89" s="3"/>
      <c r="E89" s="3"/>
      <c r="F89" s="3"/>
      <c r="H89" s="8"/>
      <c r="I89" s="8"/>
      <c r="J89" s="8"/>
    </row>
    <row r="90" spans="4:10" ht="12.75">
      <c r="D90" s="3"/>
      <c r="E90" s="3"/>
      <c r="F90" s="3"/>
      <c r="H90" s="8"/>
      <c r="I90" s="8"/>
      <c r="J90" s="8"/>
    </row>
    <row r="91" spans="4:10" ht="12.75">
      <c r="D91" s="3"/>
      <c r="E91" s="3"/>
      <c r="F91" s="3"/>
      <c r="H91" s="8"/>
      <c r="I91" s="8"/>
      <c r="J91" s="8"/>
    </row>
    <row r="92" spans="4:10" ht="12.75">
      <c r="D92" s="3"/>
      <c r="E92" s="3"/>
      <c r="F92" s="3"/>
      <c r="H92" s="8"/>
      <c r="I92" s="8"/>
      <c r="J92" s="8"/>
    </row>
    <row r="93" spans="4:10" ht="12.75">
      <c r="D93" s="3"/>
      <c r="E93" s="3"/>
      <c r="F93" s="3"/>
      <c r="H93" s="8"/>
      <c r="I93" s="8"/>
      <c r="J93" s="8"/>
    </row>
    <row r="94" spans="4:10" ht="12.75">
      <c r="D94" s="3"/>
      <c r="E94" s="3"/>
      <c r="F94" s="3"/>
      <c r="H94" s="8"/>
      <c r="I94" s="8"/>
      <c r="J94" s="8"/>
    </row>
    <row r="95" spans="4:10" ht="12.75">
      <c r="D95" s="3"/>
      <c r="E95" s="3"/>
      <c r="F95" s="3"/>
      <c r="H95" s="8"/>
      <c r="I95" s="8"/>
      <c r="J95" s="8"/>
    </row>
    <row r="96" spans="4:10" ht="12.75">
      <c r="D96" s="3"/>
      <c r="E96" s="3"/>
      <c r="F96" s="3"/>
      <c r="H96" s="8"/>
      <c r="I96" s="8"/>
      <c r="J96" s="8"/>
    </row>
    <row r="97" spans="4:10" ht="12.75">
      <c r="D97" s="3"/>
      <c r="E97" s="3"/>
      <c r="F97" s="3"/>
      <c r="H97" s="8"/>
      <c r="I97" s="8"/>
      <c r="J97" s="8"/>
    </row>
    <row r="98" spans="4:10" ht="12.75">
      <c r="D98" s="3"/>
      <c r="E98" s="3"/>
      <c r="F98" s="3"/>
      <c r="H98" s="8"/>
      <c r="I98" s="8"/>
      <c r="J98" s="8"/>
    </row>
    <row r="99" spans="4:10" ht="12.75">
      <c r="D99" s="3"/>
      <c r="E99" s="3"/>
      <c r="F99" s="3"/>
      <c r="H99" s="8"/>
      <c r="I99" s="8"/>
      <c r="J99" s="8"/>
    </row>
    <row r="100" spans="4:10" ht="12.75">
      <c r="D100" s="3"/>
      <c r="E100" s="3"/>
      <c r="F100" s="3"/>
      <c r="H100" s="8"/>
      <c r="I100" s="8"/>
      <c r="J100" s="8"/>
    </row>
    <row r="101" spans="4:10" ht="12.75">
      <c r="D101" s="3"/>
      <c r="E101" s="3"/>
      <c r="F101" s="3"/>
      <c r="H101" s="8"/>
      <c r="I101" s="8"/>
      <c r="J101" s="8"/>
    </row>
    <row r="102" spans="4:10" ht="12.75">
      <c r="D102" s="3"/>
      <c r="E102" s="3"/>
      <c r="F102" s="3"/>
      <c r="H102" s="8"/>
      <c r="I102" s="8"/>
      <c r="J102" s="8"/>
    </row>
    <row r="103" spans="4:10" ht="12.75">
      <c r="D103" s="3"/>
      <c r="E103" s="3"/>
      <c r="F103" s="3"/>
      <c r="H103" s="8"/>
      <c r="I103" s="8"/>
      <c r="J103" s="8"/>
    </row>
    <row r="104" spans="4:10" ht="12.75">
      <c r="D104" s="3"/>
      <c r="E104" s="3"/>
      <c r="F104" s="3"/>
      <c r="H104" s="8"/>
      <c r="I104" s="8"/>
      <c r="J104" s="8"/>
    </row>
    <row r="105" spans="4:10" ht="12.75">
      <c r="D105" s="3"/>
      <c r="E105" s="3"/>
      <c r="F105" s="3"/>
      <c r="H105" s="8"/>
      <c r="I105" s="8"/>
      <c r="J105" s="8"/>
    </row>
    <row r="106" spans="4:10" ht="12.75">
      <c r="D106" s="3"/>
      <c r="E106" s="3"/>
      <c r="F106" s="3"/>
      <c r="H106" s="8"/>
      <c r="I106" s="8"/>
      <c r="J106" s="8"/>
    </row>
    <row r="107" spans="4:10" ht="12.75">
      <c r="D107" s="3"/>
      <c r="E107" s="3"/>
      <c r="F107" s="3"/>
      <c r="H107" s="8"/>
      <c r="I107" s="8"/>
      <c r="J107" s="8"/>
    </row>
    <row r="108" spans="4:10" ht="12.75">
      <c r="D108" s="3"/>
      <c r="E108" s="3"/>
      <c r="F108" s="3"/>
      <c r="H108" s="8"/>
      <c r="I108" s="8"/>
      <c r="J108" s="8"/>
    </row>
    <row r="109" spans="4:10" ht="12.75">
      <c r="D109" s="3"/>
      <c r="E109" s="3"/>
      <c r="F109" s="3"/>
      <c r="H109" s="8"/>
      <c r="I109" s="8"/>
      <c r="J109" s="8"/>
    </row>
    <row r="110" spans="4:10" ht="12.75">
      <c r="D110" s="3"/>
      <c r="E110" s="3"/>
      <c r="F110" s="3"/>
      <c r="H110" s="8"/>
      <c r="I110" s="8"/>
      <c r="J110" s="8"/>
    </row>
    <row r="111" spans="4:10" ht="12.75">
      <c r="D111" s="3"/>
      <c r="E111" s="3"/>
      <c r="F111" s="3"/>
      <c r="H111" s="8"/>
      <c r="I111" s="8"/>
      <c r="J111" s="8"/>
    </row>
    <row r="112" spans="4:10" ht="12.75">
      <c r="D112" s="3"/>
      <c r="E112" s="3"/>
      <c r="F112" s="3"/>
      <c r="H112" s="8"/>
      <c r="I112" s="8"/>
      <c r="J112" s="8"/>
    </row>
    <row r="113" spans="4:10" ht="12.75">
      <c r="D113" s="3"/>
      <c r="E113" s="3"/>
      <c r="F113" s="3"/>
      <c r="H113" s="8"/>
      <c r="I113" s="8"/>
      <c r="J113" s="8"/>
    </row>
    <row r="114" spans="4:10" ht="12.75">
      <c r="D114" s="3"/>
      <c r="E114" s="3"/>
      <c r="F114" s="3"/>
      <c r="H114" s="8"/>
      <c r="I114" s="8"/>
      <c r="J114" s="8"/>
    </row>
    <row r="115" spans="4:10" ht="12.75">
      <c r="D115" s="3"/>
      <c r="E115" s="3"/>
      <c r="F115" s="3"/>
      <c r="H115" s="8"/>
      <c r="I115" s="8"/>
      <c r="J115" s="8"/>
    </row>
    <row r="116" spans="4:10" ht="12.75">
      <c r="D116" s="3"/>
      <c r="E116" s="3"/>
      <c r="F116" s="3"/>
      <c r="H116" s="8"/>
      <c r="I116" s="8"/>
      <c r="J116" s="8"/>
    </row>
    <row r="117" spans="4:10" ht="12.75">
      <c r="D117" s="3"/>
      <c r="E117" s="3"/>
      <c r="F117" s="3"/>
      <c r="H117" s="8"/>
      <c r="I117" s="8"/>
      <c r="J117" s="8"/>
    </row>
    <row r="118" spans="4:10" ht="12.75">
      <c r="D118" s="3"/>
      <c r="E118" s="3"/>
      <c r="F118" s="3"/>
      <c r="H118" s="8"/>
      <c r="I118" s="8"/>
      <c r="J118" s="8"/>
    </row>
    <row r="119" spans="4:10" ht="12.75">
      <c r="D119" s="3"/>
      <c r="E119" s="3"/>
      <c r="F119" s="3"/>
      <c r="H119" s="8"/>
      <c r="I119" s="8"/>
      <c r="J119" s="8"/>
    </row>
    <row r="120" spans="4:10" ht="12.75">
      <c r="D120" s="3"/>
      <c r="E120" s="3"/>
      <c r="F120" s="3"/>
      <c r="H120" s="8"/>
      <c r="I120" s="8"/>
      <c r="J120" s="8"/>
    </row>
    <row r="121" spans="4:10" ht="12.75">
      <c r="D121" s="3"/>
      <c r="E121" s="3"/>
      <c r="F121" s="3"/>
      <c r="H121" s="8"/>
      <c r="I121" s="8"/>
      <c r="J121" s="8"/>
    </row>
    <row r="122" spans="4:10" ht="12.75">
      <c r="D122" s="3"/>
      <c r="E122" s="3"/>
      <c r="F122" s="3"/>
      <c r="H122" s="8"/>
      <c r="I122" s="8"/>
      <c r="J122" s="8"/>
    </row>
    <row r="123" spans="4:10" ht="12.75">
      <c r="D123" s="3"/>
      <c r="E123" s="3"/>
      <c r="F123" s="3"/>
      <c r="H123" s="8"/>
      <c r="I123" s="8"/>
      <c r="J123" s="8"/>
    </row>
    <row r="124" spans="4:10" ht="12.75">
      <c r="D124" s="3"/>
      <c r="E124" s="3"/>
      <c r="F124" s="3"/>
      <c r="H124" s="8"/>
      <c r="I124" s="8"/>
      <c r="J124" s="8"/>
    </row>
    <row r="125" spans="4:10" ht="12.75">
      <c r="D125" s="3"/>
      <c r="E125" s="3"/>
      <c r="F125" s="3"/>
      <c r="H125" s="8"/>
      <c r="I125" s="8"/>
      <c r="J125" s="8"/>
    </row>
    <row r="126" spans="4:10" ht="12.75">
      <c r="D126" s="3"/>
      <c r="E126" s="3"/>
      <c r="F126" s="3"/>
      <c r="H126" s="8"/>
      <c r="I126" s="8"/>
      <c r="J126" s="8"/>
    </row>
    <row r="127" spans="4:10" ht="12.75">
      <c r="D127" s="3"/>
      <c r="E127" s="3"/>
      <c r="F127" s="3"/>
      <c r="H127" s="8"/>
      <c r="I127" s="8"/>
      <c r="J127" s="8"/>
    </row>
    <row r="128" spans="4:10" ht="12.75">
      <c r="D128" s="3"/>
      <c r="E128" s="3"/>
      <c r="F128" s="3"/>
      <c r="H128" s="8"/>
      <c r="I128" s="8"/>
      <c r="J128" s="8"/>
    </row>
    <row r="129" spans="4:10" ht="12.75">
      <c r="D129" s="3"/>
      <c r="E129" s="3"/>
      <c r="F129" s="3"/>
      <c r="H129" s="8"/>
      <c r="I129" s="8"/>
      <c r="J129" s="8"/>
    </row>
    <row r="130" spans="4:10" ht="12.75">
      <c r="D130" s="3"/>
      <c r="E130" s="3"/>
      <c r="F130" s="3"/>
      <c r="H130" s="8"/>
      <c r="I130" s="8"/>
      <c r="J130" s="8"/>
    </row>
    <row r="131" spans="4:10" ht="12.75">
      <c r="D131" s="3"/>
      <c r="E131" s="3"/>
      <c r="F131" s="3"/>
      <c r="H131" s="8"/>
      <c r="I131" s="8"/>
      <c r="J131" s="8"/>
    </row>
    <row r="132" spans="4:10" ht="12.75">
      <c r="D132" s="3"/>
      <c r="E132" s="3"/>
      <c r="F132" s="3"/>
      <c r="H132" s="8"/>
      <c r="I132" s="8"/>
      <c r="J132" s="8"/>
    </row>
    <row r="133" spans="4:10" ht="12.75">
      <c r="D133" s="3"/>
      <c r="E133" s="3"/>
      <c r="F133" s="3"/>
      <c r="H133" s="8"/>
      <c r="I133" s="8"/>
      <c r="J133" s="8"/>
    </row>
    <row r="134" spans="4:10" ht="12.75">
      <c r="D134" s="3"/>
      <c r="E134" s="3"/>
      <c r="F134" s="3"/>
      <c r="H134" s="8"/>
      <c r="I134" s="8"/>
      <c r="J134" s="8"/>
    </row>
    <row r="135" spans="4:10" ht="12.75">
      <c r="D135" s="3"/>
      <c r="E135" s="3"/>
      <c r="F135" s="3"/>
      <c r="H135" s="8"/>
      <c r="I135" s="8"/>
      <c r="J135" s="8"/>
    </row>
    <row r="136" spans="4:10" ht="12.75">
      <c r="D136" s="3"/>
      <c r="E136" s="3"/>
      <c r="F136" s="3"/>
      <c r="H136" s="8"/>
      <c r="I136" s="8"/>
      <c r="J136" s="8"/>
    </row>
    <row r="137" spans="4:10" ht="12.75">
      <c r="D137" s="3"/>
      <c r="E137" s="3"/>
      <c r="F137" s="3"/>
      <c r="H137" s="8"/>
      <c r="I137" s="8"/>
      <c r="J137" s="8"/>
    </row>
    <row r="138" spans="4:10" ht="12.75">
      <c r="D138" s="3"/>
      <c r="E138" s="3"/>
      <c r="F138" s="3"/>
      <c r="H138" s="8"/>
      <c r="I138" s="8"/>
      <c r="J138" s="8"/>
    </row>
    <row r="139" spans="4:10" ht="12.75">
      <c r="D139" s="3"/>
      <c r="E139" s="3"/>
      <c r="F139" s="3"/>
      <c r="H139" s="8"/>
      <c r="I139" s="8"/>
      <c r="J139" s="8"/>
    </row>
    <row r="140" spans="4:10" ht="12.75">
      <c r="D140" s="3"/>
      <c r="E140" s="3"/>
      <c r="F140" s="3"/>
      <c r="H140" s="8"/>
      <c r="I140" s="8"/>
      <c r="J140" s="8"/>
    </row>
    <row r="141" spans="4:10" ht="12.75">
      <c r="D141" s="3"/>
      <c r="E141" s="3"/>
      <c r="F141" s="3"/>
      <c r="H141" s="8"/>
      <c r="I141" s="8"/>
      <c r="J141" s="8"/>
    </row>
    <row r="142" spans="4:10" ht="12.75">
      <c r="D142" s="3"/>
      <c r="E142" s="3"/>
      <c r="F142" s="3"/>
      <c r="H142" s="8"/>
      <c r="I142" s="8"/>
      <c r="J142" s="8"/>
    </row>
    <row r="143" spans="4:10" ht="12.75">
      <c r="D143" s="3"/>
      <c r="E143" s="3"/>
      <c r="F143" s="3"/>
      <c r="H143" s="8"/>
      <c r="I143" s="8"/>
      <c r="J143" s="8"/>
    </row>
    <row r="144" spans="4:10" ht="12.75">
      <c r="D144" s="3"/>
      <c r="E144" s="3"/>
      <c r="F144" s="3"/>
      <c r="H144" s="8"/>
      <c r="I144" s="8"/>
      <c r="J144" s="8"/>
    </row>
    <row r="145" spans="4:10" ht="12.75">
      <c r="D145" s="3"/>
      <c r="E145" s="3"/>
      <c r="F145" s="3"/>
      <c r="H145" s="8"/>
      <c r="I145" s="8"/>
      <c r="J145" s="8"/>
    </row>
    <row r="146" spans="4:10" ht="12.75">
      <c r="D146" s="3"/>
      <c r="E146" s="3"/>
      <c r="F146" s="3"/>
      <c r="H146" s="8"/>
      <c r="I146" s="8"/>
      <c r="J146" s="8"/>
    </row>
    <row r="147" spans="4:10" ht="12.75">
      <c r="D147" s="3"/>
      <c r="E147" s="3"/>
      <c r="F147" s="3"/>
      <c r="H147" s="8"/>
      <c r="I147" s="8"/>
      <c r="J147" s="8"/>
    </row>
    <row r="148" spans="4:10" ht="12.75">
      <c r="D148" s="3"/>
      <c r="E148" s="3"/>
      <c r="F148" s="3"/>
      <c r="H148" s="8"/>
      <c r="I148" s="8"/>
      <c r="J148" s="8"/>
    </row>
    <row r="149" spans="4:10" ht="12.75">
      <c r="D149" s="3"/>
      <c r="E149" s="3"/>
      <c r="F149" s="3"/>
      <c r="H149" s="8"/>
      <c r="I149" s="8"/>
      <c r="J149" s="8"/>
    </row>
    <row r="150" spans="4:10" ht="12.75">
      <c r="D150" s="3"/>
      <c r="E150" s="3"/>
      <c r="F150" s="3"/>
      <c r="H150" s="8"/>
      <c r="I150" s="8"/>
      <c r="J150" s="8"/>
    </row>
    <row r="151" spans="4:10" ht="12.75">
      <c r="D151" s="3"/>
      <c r="E151" s="3"/>
      <c r="F151" s="3"/>
      <c r="H151" s="8"/>
      <c r="I151" s="8"/>
      <c r="J151" s="8"/>
    </row>
    <row r="152" spans="4:10" ht="12.75">
      <c r="D152" s="3"/>
      <c r="E152" s="3"/>
      <c r="F152" s="3"/>
      <c r="H152" s="8"/>
      <c r="I152" s="8"/>
      <c r="J152" s="8"/>
    </row>
    <row r="153" spans="4:10" ht="12.75">
      <c r="D153" s="3"/>
      <c r="E153" s="3"/>
      <c r="F153" s="3"/>
      <c r="H153" s="8"/>
      <c r="I153" s="8"/>
      <c r="J153" s="8"/>
    </row>
    <row r="154" spans="4:10" ht="12.75">
      <c r="D154" s="3"/>
      <c r="E154" s="3"/>
      <c r="F154" s="3"/>
      <c r="H154" s="8"/>
      <c r="I154" s="8"/>
      <c r="J154" s="8"/>
    </row>
    <row r="155" spans="4:10" ht="12.75">
      <c r="D155" s="3"/>
      <c r="E155" s="3"/>
      <c r="F155" s="3"/>
      <c r="H155" s="8"/>
      <c r="I155" s="8"/>
      <c r="J155" s="8"/>
    </row>
    <row r="156" spans="4:10" ht="12.75">
      <c r="D156" s="3"/>
      <c r="E156" s="3"/>
      <c r="F156" s="3"/>
      <c r="H156" s="8"/>
      <c r="I156" s="8"/>
      <c r="J156" s="8"/>
    </row>
    <row r="157" spans="4:10" ht="12.75">
      <c r="D157" s="3"/>
      <c r="E157" s="3"/>
      <c r="F157" s="3"/>
      <c r="H157" s="8"/>
      <c r="I157" s="8"/>
      <c r="J157" s="8"/>
    </row>
    <row r="158" spans="4:10" ht="12.75">
      <c r="D158" s="3"/>
      <c r="E158" s="3"/>
      <c r="F158" s="3"/>
      <c r="H158" s="8"/>
      <c r="I158" s="8"/>
      <c r="J158" s="8"/>
    </row>
    <row r="159" spans="4:10" ht="12.75">
      <c r="D159" s="3"/>
      <c r="E159" s="3"/>
      <c r="F159" s="3"/>
      <c r="H159" s="8"/>
      <c r="I159" s="8"/>
      <c r="J159" s="8"/>
    </row>
    <row r="160" spans="4:10" ht="12.75">
      <c r="D160" s="3"/>
      <c r="E160" s="3"/>
      <c r="F160" s="3"/>
      <c r="H160" s="8"/>
      <c r="I160" s="8"/>
      <c r="J160" s="8"/>
    </row>
    <row r="161" spans="4:10" ht="12.75">
      <c r="D161" s="3"/>
      <c r="E161" s="3"/>
      <c r="F161" s="3"/>
      <c r="H161" s="8"/>
      <c r="I161" s="8"/>
      <c r="J161" s="8"/>
    </row>
    <row r="162" spans="4:10" ht="12.75">
      <c r="D162" s="3"/>
      <c r="E162" s="3"/>
      <c r="F162" s="3"/>
      <c r="H162" s="8"/>
      <c r="I162" s="8"/>
      <c r="J162" s="8"/>
    </row>
    <row r="163" spans="4:10" ht="12.75">
      <c r="D163" s="3"/>
      <c r="E163" s="3"/>
      <c r="F163" s="3"/>
      <c r="H163" s="8"/>
      <c r="I163" s="8"/>
      <c r="J163" s="8"/>
    </row>
    <row r="164" spans="4:10" ht="12.75">
      <c r="D164" s="3"/>
      <c r="E164" s="3"/>
      <c r="F164" s="3"/>
      <c r="H164" s="8"/>
      <c r="I164" s="8"/>
      <c r="J164" s="8"/>
    </row>
    <row r="165" spans="4:10" ht="12.75">
      <c r="D165" s="3"/>
      <c r="E165" s="3"/>
      <c r="F165" s="3"/>
      <c r="H165" s="8"/>
      <c r="I165" s="8"/>
      <c r="J165" s="8"/>
    </row>
    <row r="166" spans="4:10" ht="12.75">
      <c r="D166" s="3"/>
      <c r="E166" s="3"/>
      <c r="F166" s="3"/>
      <c r="H166" s="8"/>
      <c r="I166" s="8"/>
      <c r="J166" s="8"/>
    </row>
    <row r="167" spans="4:10" ht="12.75">
      <c r="D167" s="3"/>
      <c r="E167" s="3"/>
      <c r="F167" s="3"/>
      <c r="H167" s="8"/>
      <c r="I167" s="8"/>
      <c r="J167" s="8"/>
    </row>
    <row r="168" spans="4:10" ht="12.75">
      <c r="D168" s="3"/>
      <c r="E168" s="3"/>
      <c r="F168" s="3"/>
      <c r="H168" s="8"/>
      <c r="I168" s="8"/>
      <c r="J168" s="8"/>
    </row>
    <row r="169" spans="4:10" ht="12.75">
      <c r="D169" s="3"/>
      <c r="E169" s="3"/>
      <c r="F169" s="3"/>
      <c r="H169" s="8"/>
      <c r="I169" s="8"/>
      <c r="J169" s="8"/>
    </row>
    <row r="170" spans="4:10" ht="12.75">
      <c r="D170" s="3"/>
      <c r="E170" s="3"/>
      <c r="F170" s="3"/>
      <c r="H170" s="8"/>
      <c r="I170" s="8"/>
      <c r="J170" s="8"/>
    </row>
    <row r="171" spans="4:10" ht="12.75">
      <c r="D171" s="3"/>
      <c r="E171" s="3"/>
      <c r="F171" s="3"/>
      <c r="H171" s="8"/>
      <c r="I171" s="8"/>
      <c r="J171" s="8"/>
    </row>
    <row r="172" spans="4:10" ht="12.75">
      <c r="D172" s="3"/>
      <c r="E172" s="3"/>
      <c r="F172" s="3"/>
      <c r="H172" s="8"/>
      <c r="I172" s="8"/>
      <c r="J172" s="8"/>
    </row>
    <row r="173" spans="4:10" ht="12.75">
      <c r="D173" s="3"/>
      <c r="E173" s="3"/>
      <c r="F173" s="3"/>
      <c r="H173" s="8"/>
      <c r="I173" s="8"/>
      <c r="J173" s="8"/>
    </row>
    <row r="174" spans="4:10" ht="12.75">
      <c r="D174" s="3"/>
      <c r="E174" s="3"/>
      <c r="F174" s="3"/>
      <c r="H174" s="8"/>
      <c r="I174" s="8"/>
      <c r="J174" s="8"/>
    </row>
    <row r="175" spans="4:10" ht="12.75">
      <c r="D175" s="3"/>
      <c r="E175" s="3"/>
      <c r="F175" s="3"/>
      <c r="H175" s="8"/>
      <c r="I175" s="8"/>
      <c r="J175" s="8"/>
    </row>
    <row r="176" spans="4:10" ht="12.75">
      <c r="D176" s="3"/>
      <c r="E176" s="3"/>
      <c r="F176" s="3"/>
      <c r="H176" s="8"/>
      <c r="I176" s="8"/>
      <c r="J176" s="8"/>
    </row>
    <row r="177" spans="4:10" ht="12.75">
      <c r="D177" s="3"/>
      <c r="E177" s="3"/>
      <c r="F177" s="3"/>
      <c r="H177" s="8"/>
      <c r="I177" s="8"/>
      <c r="J177" s="8"/>
    </row>
    <row r="178" spans="4:10" ht="12.75">
      <c r="D178" s="3"/>
      <c r="E178" s="3"/>
      <c r="F178" s="3"/>
      <c r="H178" s="8"/>
      <c r="I178" s="8"/>
      <c r="J178" s="8"/>
    </row>
    <row r="179" spans="4:10" ht="12.75">
      <c r="D179" s="3"/>
      <c r="E179" s="3"/>
      <c r="F179" s="3"/>
      <c r="H179" s="8"/>
      <c r="I179" s="8"/>
      <c r="J179" s="8"/>
    </row>
    <row r="180" spans="4:10" ht="12.75">
      <c r="D180" s="3"/>
      <c r="E180" s="3"/>
      <c r="F180" s="3"/>
      <c r="H180" s="8"/>
      <c r="I180" s="8"/>
      <c r="J180" s="8"/>
    </row>
    <row r="181" spans="4:10" ht="12.75">
      <c r="D181" s="3"/>
      <c r="E181" s="3"/>
      <c r="F181" s="3"/>
      <c r="H181" s="8"/>
      <c r="I181" s="8"/>
      <c r="J181" s="8"/>
    </row>
    <row r="182" spans="4:10" ht="12.75">
      <c r="D182" s="3"/>
      <c r="E182" s="3"/>
      <c r="F182" s="3"/>
      <c r="H182" s="8"/>
      <c r="I182" s="8"/>
      <c r="J182" s="8"/>
    </row>
    <row r="183" spans="4:10" ht="12.75">
      <c r="D183" s="3"/>
      <c r="E183" s="3"/>
      <c r="F183" s="3"/>
      <c r="H183" s="8"/>
      <c r="I183" s="8"/>
      <c r="J183" s="8"/>
    </row>
    <row r="184" spans="4:10" ht="12.75">
      <c r="D184" s="3"/>
      <c r="E184" s="3"/>
      <c r="F184" s="3"/>
      <c r="H184" s="8"/>
      <c r="I184" s="8"/>
      <c r="J184" s="8"/>
    </row>
    <row r="185" spans="4:10" ht="12.75">
      <c r="D185" s="3"/>
      <c r="E185" s="3"/>
      <c r="F185" s="3"/>
      <c r="H185" s="8"/>
      <c r="I185" s="8"/>
      <c r="J185" s="8"/>
    </row>
    <row r="186" spans="4:10" ht="12.75">
      <c r="D186" s="3"/>
      <c r="E186" s="3"/>
      <c r="F186" s="3"/>
      <c r="H186" s="8"/>
      <c r="I186" s="8"/>
      <c r="J186" s="8"/>
    </row>
    <row r="187" spans="4:10" ht="12.75">
      <c r="D187" s="3"/>
      <c r="E187" s="3"/>
      <c r="F187" s="3"/>
      <c r="H187" s="8"/>
      <c r="I187" s="8"/>
      <c r="J187" s="8"/>
    </row>
    <row r="188" spans="4:10" ht="12.75">
      <c r="D188" s="3"/>
      <c r="E188" s="3"/>
      <c r="F188" s="3"/>
      <c r="H188" s="8"/>
      <c r="I188" s="8"/>
      <c r="J188" s="8"/>
    </row>
    <row r="189" spans="4:10" ht="12.75">
      <c r="D189" s="3"/>
      <c r="E189" s="3"/>
      <c r="F189" s="3"/>
      <c r="H189" s="8"/>
      <c r="I189" s="8"/>
      <c r="J189" s="8"/>
    </row>
    <row r="190" spans="4:10" ht="12.75">
      <c r="D190" s="3"/>
      <c r="E190" s="3"/>
      <c r="F190" s="3"/>
      <c r="H190" s="8"/>
      <c r="I190" s="8"/>
      <c r="J190" s="8"/>
    </row>
    <row r="191" spans="4:10" ht="12.75">
      <c r="D191" s="3"/>
      <c r="E191" s="3"/>
      <c r="F191" s="3"/>
      <c r="H191" s="8"/>
      <c r="I191" s="8"/>
      <c r="J191" s="8"/>
    </row>
    <row r="192" spans="4:10" ht="12.75">
      <c r="D192" s="3"/>
      <c r="E192" s="3"/>
      <c r="F192" s="3"/>
      <c r="H192" s="8"/>
      <c r="I192" s="8"/>
      <c r="J192" s="8"/>
    </row>
    <row r="193" spans="4:10" ht="12.75">
      <c r="D193" s="3"/>
      <c r="E193" s="3"/>
      <c r="F193" s="3"/>
      <c r="H193" s="8"/>
      <c r="I193" s="8"/>
      <c r="J193" s="8"/>
    </row>
    <row r="194" spans="4:10" ht="12.75">
      <c r="D194" s="3"/>
      <c r="E194" s="3"/>
      <c r="F194" s="3"/>
      <c r="H194" s="8"/>
      <c r="I194" s="8"/>
      <c r="J194" s="8"/>
    </row>
    <row r="195" spans="4:10" ht="12.75">
      <c r="D195" s="3"/>
      <c r="E195" s="3"/>
      <c r="F195" s="3"/>
      <c r="H195" s="8"/>
      <c r="I195" s="8"/>
      <c r="J195" s="8"/>
    </row>
    <row r="196" spans="4:10" ht="12.75">
      <c r="D196" s="3"/>
      <c r="E196" s="3"/>
      <c r="F196" s="3"/>
      <c r="H196" s="8"/>
      <c r="I196" s="8"/>
      <c r="J196" s="8"/>
    </row>
    <row r="197" spans="4:10" ht="12.75">
      <c r="D197" s="3"/>
      <c r="E197" s="3"/>
      <c r="F197" s="3"/>
      <c r="H197" s="8"/>
      <c r="I197" s="8"/>
      <c r="J197" s="8"/>
    </row>
    <row r="198" spans="4:10" ht="12.75">
      <c r="D198" s="3"/>
      <c r="E198" s="3"/>
      <c r="F198" s="3"/>
      <c r="H198" s="8"/>
      <c r="I198" s="8"/>
      <c r="J198" s="8"/>
    </row>
    <row r="199" spans="4:10" ht="12.75">
      <c r="D199" s="3"/>
      <c r="E199" s="3"/>
      <c r="F199" s="3"/>
      <c r="H199" s="8"/>
      <c r="I199" s="8"/>
      <c r="J199" s="8"/>
    </row>
    <row r="200" spans="4:10" ht="12.75">
      <c r="D200" s="3"/>
      <c r="E200" s="3"/>
      <c r="F200" s="3"/>
      <c r="H200" s="8"/>
      <c r="I200" s="8"/>
      <c r="J200" s="8"/>
    </row>
    <row r="201" spans="4:10" ht="12.75">
      <c r="D201" s="3"/>
      <c r="E201" s="3"/>
      <c r="F201" s="3"/>
      <c r="H201" s="8"/>
      <c r="I201" s="8"/>
      <c r="J201" s="8"/>
    </row>
    <row r="202" spans="4:10" ht="12.75">
      <c r="D202" s="3"/>
      <c r="E202" s="3"/>
      <c r="F202" s="3"/>
      <c r="H202" s="8"/>
      <c r="I202" s="8"/>
      <c r="J202" s="8"/>
    </row>
    <row r="203" spans="4:10" ht="12.75">
      <c r="D203" s="3"/>
      <c r="E203" s="3"/>
      <c r="F203" s="3"/>
      <c r="H203" s="8"/>
      <c r="I203" s="8"/>
      <c r="J203" s="8"/>
    </row>
    <row r="204" spans="4:10" ht="12.75">
      <c r="D204" s="3"/>
      <c r="E204" s="3"/>
      <c r="F204" s="3"/>
      <c r="H204" s="8"/>
      <c r="I204" s="8"/>
      <c r="J204" s="8"/>
    </row>
    <row r="205" spans="4:10" ht="12.75">
      <c r="D205" s="3"/>
      <c r="E205" s="3"/>
      <c r="F205" s="3"/>
      <c r="H205" s="8"/>
      <c r="I205" s="8"/>
      <c r="J205" s="8"/>
    </row>
    <row r="206" spans="4:10" ht="12.75">
      <c r="D206" s="3"/>
      <c r="E206" s="3"/>
      <c r="F206" s="3"/>
      <c r="H206" s="8"/>
      <c r="I206" s="8"/>
      <c r="J206" s="8"/>
    </row>
    <row r="207" spans="4:10" ht="12.75">
      <c r="D207" s="3"/>
      <c r="E207" s="3"/>
      <c r="F207" s="3"/>
      <c r="H207" s="8"/>
      <c r="I207" s="8"/>
      <c r="J207" s="8"/>
    </row>
    <row r="208" spans="4:10" ht="12.75">
      <c r="D208" s="3"/>
      <c r="E208" s="3"/>
      <c r="F208" s="3"/>
      <c r="H208" s="8"/>
      <c r="I208" s="8"/>
      <c r="J208" s="8"/>
    </row>
    <row r="209" spans="4:10" ht="12.75">
      <c r="D209" s="3"/>
      <c r="E209" s="3"/>
      <c r="F209" s="3"/>
      <c r="H209" s="8"/>
      <c r="I209" s="8"/>
      <c r="J209" s="8"/>
    </row>
    <row r="210" spans="4:10" ht="12.75">
      <c r="D210" s="3"/>
      <c r="E210" s="3"/>
      <c r="F210" s="3"/>
      <c r="H210" s="8"/>
      <c r="I210" s="8"/>
      <c r="J210" s="8"/>
    </row>
    <row r="211" spans="4:10" ht="12.75">
      <c r="D211" s="3"/>
      <c r="E211" s="3"/>
      <c r="F211" s="3"/>
      <c r="H211" s="8"/>
      <c r="I211" s="8"/>
      <c r="J211" s="8"/>
    </row>
    <row r="212" spans="4:10" ht="12.75">
      <c r="D212" s="3"/>
      <c r="E212" s="3"/>
      <c r="F212" s="3"/>
      <c r="H212" s="8"/>
      <c r="I212" s="8"/>
      <c r="J212" s="8"/>
    </row>
    <row r="213" spans="4:10" ht="12.75">
      <c r="D213" s="3"/>
      <c r="E213" s="3"/>
      <c r="F213" s="3"/>
      <c r="H213" s="8"/>
      <c r="I213" s="8"/>
      <c r="J213" s="8"/>
    </row>
    <row r="214" spans="4:10" ht="12.75">
      <c r="D214" s="3"/>
      <c r="E214" s="3"/>
      <c r="F214" s="3"/>
      <c r="H214" s="8"/>
      <c r="I214" s="8"/>
      <c r="J214" s="8"/>
    </row>
    <row r="215" spans="4:10" ht="12.75">
      <c r="D215" s="3"/>
      <c r="E215" s="3"/>
      <c r="F215" s="3"/>
      <c r="H215" s="8"/>
      <c r="I215" s="8"/>
      <c r="J215" s="8"/>
    </row>
    <row r="216" spans="4:10" ht="12.75">
      <c r="D216" s="3"/>
      <c r="E216" s="3"/>
      <c r="F216" s="3"/>
      <c r="H216" s="8"/>
      <c r="I216" s="8"/>
      <c r="J216" s="8"/>
    </row>
    <row r="217" spans="4:10" ht="12.75">
      <c r="D217" s="3"/>
      <c r="E217" s="3"/>
      <c r="F217" s="3"/>
      <c r="H217" s="8"/>
      <c r="I217" s="8"/>
      <c r="J217" s="8"/>
    </row>
    <row r="218" spans="4:10" ht="12.75">
      <c r="D218" s="3"/>
      <c r="E218" s="3"/>
      <c r="F218" s="3"/>
      <c r="H218" s="8"/>
      <c r="I218" s="8"/>
      <c r="J218" s="8"/>
    </row>
    <row r="219" spans="4:10" ht="12.75">
      <c r="D219" s="3"/>
      <c r="E219" s="3"/>
      <c r="F219" s="3"/>
      <c r="H219" s="8"/>
      <c r="I219" s="8"/>
      <c r="J219" s="8"/>
    </row>
    <row r="220" spans="4:10" ht="12.75">
      <c r="D220" s="3"/>
      <c r="E220" s="3"/>
      <c r="F220" s="3"/>
      <c r="H220" s="8"/>
      <c r="I220" s="8"/>
      <c r="J220" s="8"/>
    </row>
    <row r="221" spans="4:10" ht="12.75">
      <c r="D221" s="3"/>
      <c r="E221" s="3"/>
      <c r="F221" s="3"/>
      <c r="H221" s="8"/>
      <c r="I221" s="8"/>
      <c r="J221" s="8"/>
    </row>
    <row r="222" spans="4:10" ht="12.75">
      <c r="D222" s="3"/>
      <c r="E222" s="3"/>
      <c r="F222" s="3"/>
      <c r="H222" s="8"/>
      <c r="I222" s="8"/>
      <c r="J222" s="8"/>
    </row>
    <row r="223" spans="4:10" ht="12.75">
      <c r="D223" s="3"/>
      <c r="E223" s="3"/>
      <c r="F223" s="3"/>
      <c r="H223" s="8"/>
      <c r="I223" s="8"/>
      <c r="J223" s="8"/>
    </row>
    <row r="224" spans="4:10" ht="12.75">
      <c r="D224" s="3"/>
      <c r="E224" s="3"/>
      <c r="F224" s="3"/>
      <c r="H224" s="8"/>
      <c r="I224" s="8"/>
      <c r="J224" s="8"/>
    </row>
    <row r="225" spans="4:10" ht="12.75">
      <c r="D225" s="3"/>
      <c r="E225" s="3"/>
      <c r="F225" s="3"/>
      <c r="H225" s="8"/>
      <c r="I225" s="8"/>
      <c r="J225" s="8"/>
    </row>
    <row r="226" spans="4:10" ht="12.75">
      <c r="D226" s="3"/>
      <c r="E226" s="3"/>
      <c r="F226" s="3"/>
      <c r="H226" s="8"/>
      <c r="I226" s="8"/>
      <c r="J226" s="8"/>
    </row>
    <row r="227" spans="4:10" ht="12.75">
      <c r="D227" s="3"/>
      <c r="E227" s="3"/>
      <c r="F227" s="3"/>
      <c r="H227" s="8"/>
      <c r="I227" s="8"/>
      <c r="J227" s="8"/>
    </row>
    <row r="228" spans="4:10" ht="12.75">
      <c r="D228" s="3"/>
      <c r="E228" s="3"/>
      <c r="F228" s="3"/>
      <c r="H228" s="8"/>
      <c r="I228" s="8"/>
      <c r="J228" s="8"/>
    </row>
    <row r="229" spans="4:10" ht="12.75">
      <c r="D229" s="3"/>
      <c r="E229" s="3"/>
      <c r="F229" s="3"/>
      <c r="H229" s="8"/>
      <c r="I229" s="8"/>
      <c r="J229" s="8"/>
    </row>
    <row r="230" spans="4:10" ht="12.75">
      <c r="D230" s="3"/>
      <c r="E230" s="3"/>
      <c r="F230" s="3"/>
      <c r="H230" s="8"/>
      <c r="I230" s="8"/>
      <c r="J230" s="8"/>
    </row>
    <row r="231" spans="4:10" ht="12.75">
      <c r="D231" s="3"/>
      <c r="E231" s="3"/>
      <c r="F231" s="3"/>
      <c r="H231" s="8"/>
      <c r="I231" s="8"/>
      <c r="J231" s="8"/>
    </row>
    <row r="232" spans="4:10" ht="12.75">
      <c r="D232" s="3"/>
      <c r="E232" s="3"/>
      <c r="F232" s="3"/>
      <c r="H232" s="8"/>
      <c r="I232" s="8"/>
      <c r="J232" s="8"/>
    </row>
    <row r="233" spans="4:10" ht="12.75">
      <c r="D233" s="3"/>
      <c r="E233" s="3"/>
      <c r="F233" s="3"/>
      <c r="H233" s="8"/>
      <c r="I233" s="8"/>
      <c r="J233" s="8"/>
    </row>
    <row r="234" spans="4:10" ht="12.75">
      <c r="D234" s="3"/>
      <c r="E234" s="3"/>
      <c r="F234" s="3"/>
      <c r="H234" s="8"/>
      <c r="I234" s="8"/>
      <c r="J234" s="8"/>
    </row>
    <row r="235" spans="4:10" ht="12.75">
      <c r="D235" s="3"/>
      <c r="E235" s="3"/>
      <c r="F235" s="3"/>
      <c r="H235" s="8"/>
      <c r="I235" s="8"/>
      <c r="J235" s="8"/>
    </row>
    <row r="236" spans="4:10" ht="12.75">
      <c r="D236" s="3"/>
      <c r="E236" s="3"/>
      <c r="F236" s="3"/>
      <c r="H236" s="8"/>
      <c r="I236" s="8"/>
      <c r="J236" s="8"/>
    </row>
    <row r="237" spans="4:10" ht="12.75">
      <c r="D237" s="3"/>
      <c r="E237" s="3"/>
      <c r="F237" s="3"/>
      <c r="H237" s="8"/>
      <c r="I237" s="8"/>
      <c r="J237" s="8"/>
    </row>
    <row r="238" spans="4:10" ht="12.75">
      <c r="D238" s="3"/>
      <c r="E238" s="3"/>
      <c r="F238" s="3"/>
      <c r="H238" s="8"/>
      <c r="I238" s="8"/>
      <c r="J238" s="8"/>
    </row>
    <row r="239" spans="4:10" ht="12.75">
      <c r="D239" s="3"/>
      <c r="E239" s="3"/>
      <c r="F239" s="3"/>
      <c r="H239" s="8"/>
      <c r="I239" s="8"/>
      <c r="J239" s="8"/>
    </row>
    <row r="240" spans="4:10" ht="12.75">
      <c r="D240" s="3"/>
      <c r="E240" s="3"/>
      <c r="F240" s="3"/>
      <c r="H240" s="8"/>
      <c r="I240" s="8"/>
      <c r="J240" s="8"/>
    </row>
    <row r="241" spans="4:10" ht="12.75">
      <c r="D241" s="3"/>
      <c r="E241" s="3"/>
      <c r="F241" s="3"/>
      <c r="H241" s="8"/>
      <c r="I241" s="8"/>
      <c r="J241" s="8"/>
    </row>
    <row r="242" spans="4:10" ht="12.75">
      <c r="D242" s="3"/>
      <c r="E242" s="3"/>
      <c r="F242" s="3"/>
      <c r="H242" s="8"/>
      <c r="I242" s="8"/>
      <c r="J242" s="8"/>
    </row>
    <row r="243" spans="4:10" ht="12.75">
      <c r="D243" s="3"/>
      <c r="E243" s="3"/>
      <c r="F243" s="3"/>
      <c r="H243" s="8"/>
      <c r="I243" s="8"/>
      <c r="J243" s="8"/>
    </row>
    <row r="244" spans="4:10" ht="12.75">
      <c r="D244" s="3"/>
      <c r="E244" s="3"/>
      <c r="F244" s="3"/>
      <c r="H244" s="8"/>
      <c r="I244" s="8"/>
      <c r="J244" s="8"/>
    </row>
    <row r="245" spans="4:10" ht="12.75">
      <c r="D245" s="3"/>
      <c r="E245" s="3"/>
      <c r="F245" s="3"/>
      <c r="H245" s="8"/>
      <c r="I245" s="8"/>
      <c r="J245" s="8"/>
    </row>
    <row r="246" spans="4:10" ht="12.75">
      <c r="D246" s="3"/>
      <c r="E246" s="3"/>
      <c r="F246" s="3"/>
      <c r="H246" s="8"/>
      <c r="I246" s="8"/>
      <c r="J246" s="8"/>
    </row>
    <row r="247" spans="4:10" ht="12.75">
      <c r="D247" s="3"/>
      <c r="E247" s="3"/>
      <c r="F247" s="3"/>
      <c r="H247" s="8"/>
      <c r="I247" s="8"/>
      <c r="J247" s="8"/>
    </row>
    <row r="248" spans="4:10" ht="12.75">
      <c r="D248" s="3"/>
      <c r="E248" s="3"/>
      <c r="F248" s="3"/>
      <c r="H248" s="8"/>
      <c r="I248" s="8"/>
      <c r="J248" s="8"/>
    </row>
    <row r="249" spans="4:10" ht="12.75">
      <c r="D249" s="3"/>
      <c r="E249" s="3"/>
      <c r="F249" s="3"/>
      <c r="H249" s="8"/>
      <c r="I249" s="8"/>
      <c r="J249" s="8"/>
    </row>
    <row r="250" spans="4:10" ht="12.75">
      <c r="D250" s="3"/>
      <c r="E250" s="3"/>
      <c r="F250" s="3"/>
      <c r="H250" s="8"/>
      <c r="I250" s="8"/>
      <c r="J250" s="8"/>
    </row>
    <row r="251" spans="4:10" ht="12.75">
      <c r="D251" s="3"/>
      <c r="E251" s="3"/>
      <c r="F251" s="3"/>
      <c r="H251" s="8"/>
      <c r="I251" s="8"/>
      <c r="J251" s="8"/>
    </row>
    <row r="252" spans="4:10" ht="12.75">
      <c r="D252" s="3"/>
      <c r="E252" s="3"/>
      <c r="F252" s="3"/>
      <c r="H252" s="8"/>
      <c r="I252" s="8"/>
      <c r="J252" s="8"/>
    </row>
    <row r="253" spans="4:10" ht="12.75">
      <c r="D253" s="3"/>
      <c r="E253" s="3"/>
      <c r="F253" s="3"/>
      <c r="H253" s="8"/>
      <c r="I253" s="8"/>
      <c r="J253" s="8"/>
    </row>
    <row r="254" spans="4:10" ht="12.75">
      <c r="D254" s="3"/>
      <c r="E254" s="3"/>
      <c r="F254" s="3"/>
      <c r="H254" s="8"/>
      <c r="I254" s="8"/>
      <c r="J254" s="8"/>
    </row>
    <row r="255" spans="4:10" ht="12.75">
      <c r="D255" s="3"/>
      <c r="E255" s="3"/>
      <c r="F255" s="3"/>
      <c r="H255" s="8"/>
      <c r="I255" s="8"/>
      <c r="J255" s="8"/>
    </row>
    <row r="256" spans="4:10" ht="12.75">
      <c r="D256" s="3"/>
      <c r="E256" s="3"/>
      <c r="F256" s="3"/>
      <c r="H256" s="8"/>
      <c r="I256" s="8"/>
      <c r="J256" s="8"/>
    </row>
    <row r="257" spans="4:10" ht="12.75">
      <c r="D257" s="3"/>
      <c r="E257" s="3"/>
      <c r="F257" s="3"/>
      <c r="H257" s="8"/>
      <c r="I257" s="8"/>
      <c r="J257" s="8"/>
    </row>
    <row r="258" spans="4:10" ht="12.75">
      <c r="D258" s="3"/>
      <c r="E258" s="3"/>
      <c r="F258" s="3"/>
      <c r="H258" s="8"/>
      <c r="I258" s="8"/>
      <c r="J258" s="8"/>
    </row>
    <row r="259" spans="4:10" ht="12.75">
      <c r="D259" s="3"/>
      <c r="E259" s="3"/>
      <c r="F259" s="3"/>
      <c r="H259" s="8"/>
      <c r="I259" s="8"/>
      <c r="J259" s="8"/>
    </row>
    <row r="260" spans="4:10" ht="12.75">
      <c r="D260" s="3"/>
      <c r="E260" s="3"/>
      <c r="F260" s="3"/>
      <c r="H260" s="8"/>
      <c r="I260" s="8"/>
      <c r="J260" s="8"/>
    </row>
    <row r="261" spans="4:10" ht="12.75">
      <c r="D261" s="3"/>
      <c r="E261" s="3"/>
      <c r="F261" s="3"/>
      <c r="H261" s="8"/>
      <c r="I261" s="8"/>
      <c r="J261" s="8"/>
    </row>
    <row r="262" spans="4:10" ht="12.75">
      <c r="D262" s="3"/>
      <c r="E262" s="3"/>
      <c r="F262" s="3"/>
      <c r="H262" s="8"/>
      <c r="I262" s="8"/>
      <c r="J262" s="8"/>
    </row>
    <row r="263" spans="4:10" ht="12.75">
      <c r="D263" s="3"/>
      <c r="E263" s="3"/>
      <c r="F263" s="3"/>
      <c r="H263" s="8"/>
      <c r="I263" s="8"/>
      <c r="J263" s="8"/>
    </row>
    <row r="264" spans="4:10" ht="12.75">
      <c r="D264" s="3"/>
      <c r="E264" s="3"/>
      <c r="F264" s="3"/>
      <c r="H264" s="8"/>
      <c r="I264" s="8"/>
      <c r="J264" s="8"/>
    </row>
    <row r="265" spans="4:10" ht="12.75">
      <c r="D265" s="3"/>
      <c r="E265" s="3"/>
      <c r="F265" s="3"/>
      <c r="H265" s="8"/>
      <c r="I265" s="8"/>
      <c r="J265" s="8"/>
    </row>
    <row r="266" spans="4:10" ht="12.75">
      <c r="D266" s="3"/>
      <c r="E266" s="3"/>
      <c r="F266" s="3"/>
      <c r="H266" s="8"/>
      <c r="I266" s="8"/>
      <c r="J266" s="8"/>
    </row>
    <row r="267" spans="4:10" ht="12.75">
      <c r="D267" s="3"/>
      <c r="E267" s="3"/>
      <c r="F267" s="3"/>
      <c r="H267" s="8"/>
      <c r="I267" s="8"/>
      <c r="J267" s="8"/>
    </row>
    <row r="268" spans="4:10" ht="12.75">
      <c r="D268" s="3"/>
      <c r="E268" s="3"/>
      <c r="F268" s="3"/>
      <c r="H268" s="8"/>
      <c r="I268" s="8"/>
      <c r="J268" s="8"/>
    </row>
    <row r="269" spans="4:10" ht="12.75">
      <c r="D269" s="3"/>
      <c r="E269" s="3"/>
      <c r="F269" s="3"/>
      <c r="H269" s="8"/>
      <c r="I269" s="8"/>
      <c r="J269" s="8"/>
    </row>
    <row r="270" spans="4:10" ht="12.75">
      <c r="D270" s="3"/>
      <c r="E270" s="3"/>
      <c r="F270" s="3"/>
      <c r="H270" s="8"/>
      <c r="I270" s="8"/>
      <c r="J270" s="8"/>
    </row>
    <row r="271" spans="4:10" ht="12.75">
      <c r="D271" s="3"/>
      <c r="E271" s="3"/>
      <c r="F271" s="3"/>
      <c r="H271" s="8"/>
      <c r="I271" s="8"/>
      <c r="J271" s="8"/>
    </row>
    <row r="272" spans="4:10" ht="12.75">
      <c r="D272" s="3"/>
      <c r="E272" s="3"/>
      <c r="F272" s="3"/>
      <c r="H272" s="8"/>
      <c r="I272" s="8"/>
      <c r="J272" s="8"/>
    </row>
    <row r="273" spans="4:10" ht="12.75">
      <c r="D273" s="3"/>
      <c r="E273" s="3"/>
      <c r="F273" s="3"/>
      <c r="H273" s="8"/>
      <c r="I273" s="8"/>
      <c r="J273" s="8"/>
    </row>
    <row r="274" spans="4:10" ht="12.75">
      <c r="D274" s="3"/>
      <c r="E274" s="3"/>
      <c r="F274" s="3"/>
      <c r="H274" s="8"/>
      <c r="I274" s="8"/>
      <c r="J274" s="8"/>
    </row>
    <row r="275" spans="4:10" ht="12.75">
      <c r="D275" s="3"/>
      <c r="E275" s="3"/>
      <c r="F275" s="3"/>
      <c r="H275" s="8"/>
      <c r="I275" s="8"/>
      <c r="J275" s="8"/>
    </row>
    <row r="276" spans="4:10" ht="12.75">
      <c r="D276" s="3"/>
      <c r="E276" s="3"/>
      <c r="F276" s="3"/>
      <c r="H276" s="8"/>
      <c r="I276" s="8"/>
      <c r="J276" s="8"/>
    </row>
    <row r="277" spans="4:10" ht="12.75">
      <c r="D277" s="3"/>
      <c r="E277" s="3"/>
      <c r="F277" s="3"/>
      <c r="H277" s="8"/>
      <c r="I277" s="8"/>
      <c r="J277" s="8"/>
    </row>
    <row r="278" spans="4:10" ht="12.75">
      <c r="D278" s="3"/>
      <c r="E278" s="3"/>
      <c r="F278" s="3"/>
      <c r="H278" s="8"/>
      <c r="I278" s="8"/>
      <c r="J278" s="8"/>
    </row>
    <row r="279" spans="4:10" ht="12.75">
      <c r="D279" s="3"/>
      <c r="E279" s="3"/>
      <c r="F279" s="3"/>
      <c r="H279" s="8"/>
      <c r="I279" s="8"/>
      <c r="J279" s="8"/>
    </row>
    <row r="280" spans="4:10" ht="12.75">
      <c r="D280" s="3"/>
      <c r="E280" s="3"/>
      <c r="F280" s="3"/>
      <c r="H280" s="8"/>
      <c r="I280" s="8"/>
      <c r="J280" s="8"/>
    </row>
    <row r="281" spans="4:10" ht="12.75">
      <c r="D281" s="3"/>
      <c r="E281" s="3"/>
      <c r="F281" s="3"/>
      <c r="H281" s="8"/>
      <c r="I281" s="8"/>
      <c r="J281" s="8"/>
    </row>
    <row r="282" spans="4:10" ht="12.75">
      <c r="D282" s="3"/>
      <c r="E282" s="3"/>
      <c r="F282" s="3"/>
      <c r="H282" s="8"/>
      <c r="I282" s="8"/>
      <c r="J282" s="8"/>
    </row>
    <row r="283" spans="4:10" ht="12.75">
      <c r="D283" s="3"/>
      <c r="E283" s="3"/>
      <c r="F283" s="3"/>
      <c r="H283" s="8"/>
      <c r="I283" s="8"/>
      <c r="J283" s="8"/>
    </row>
    <row r="284" spans="4:10" ht="12.75">
      <c r="D284" s="3"/>
      <c r="E284" s="3"/>
      <c r="F284" s="3"/>
      <c r="H284" s="8"/>
      <c r="I284" s="8"/>
      <c r="J284" s="8"/>
    </row>
    <row r="285" spans="4:10" ht="12.75">
      <c r="D285" s="3"/>
      <c r="E285" s="3"/>
      <c r="F285" s="3"/>
      <c r="H285" s="8"/>
      <c r="I285" s="8"/>
      <c r="J285" s="8"/>
    </row>
    <row r="286" spans="4:10" ht="12.75">
      <c r="D286" s="3"/>
      <c r="E286" s="3"/>
      <c r="F286" s="3"/>
      <c r="H286" s="8"/>
      <c r="I286" s="8"/>
      <c r="J286" s="8"/>
    </row>
    <row r="287" spans="4:10" ht="12.75">
      <c r="D287" s="3"/>
      <c r="E287" s="3"/>
      <c r="F287" s="3"/>
      <c r="H287" s="8"/>
      <c r="I287" s="8"/>
      <c r="J287" s="8"/>
    </row>
    <row r="288" spans="4:10" ht="12.75">
      <c r="D288" s="3"/>
      <c r="E288" s="3"/>
      <c r="F288" s="3"/>
      <c r="H288" s="8"/>
      <c r="I288" s="8"/>
      <c r="J288" s="8"/>
    </row>
    <row r="289" spans="4:10" ht="12.75">
      <c r="D289" s="3"/>
      <c r="E289" s="3"/>
      <c r="F289" s="3"/>
      <c r="H289" s="8"/>
      <c r="I289" s="8"/>
      <c r="J289" s="8"/>
    </row>
    <row r="290" spans="4:10" ht="12.75">
      <c r="D290" s="3"/>
      <c r="E290" s="3"/>
      <c r="F290" s="3"/>
      <c r="H290" s="8"/>
      <c r="I290" s="8"/>
      <c r="J290" s="8"/>
    </row>
    <row r="291" spans="4:10" ht="12.75">
      <c r="D291" s="3"/>
      <c r="E291" s="3"/>
      <c r="F291" s="3"/>
      <c r="H291" s="8"/>
      <c r="I291" s="8"/>
      <c r="J291" s="8"/>
    </row>
    <row r="292" spans="4:10" ht="12.75">
      <c r="D292" s="3"/>
      <c r="E292" s="3"/>
      <c r="F292" s="3"/>
      <c r="H292" s="8"/>
      <c r="I292" s="8"/>
      <c r="J292" s="8"/>
    </row>
    <row r="293" spans="4:10" ht="12.75">
      <c r="D293" s="3"/>
      <c r="E293" s="3"/>
      <c r="F293" s="3"/>
      <c r="H293" s="8"/>
      <c r="I293" s="8"/>
      <c r="J293" s="8"/>
    </row>
    <row r="294" spans="4:10" ht="12.75">
      <c r="D294" s="3"/>
      <c r="E294" s="3"/>
      <c r="F294" s="3"/>
      <c r="H294" s="8"/>
      <c r="I294" s="8"/>
      <c r="J294" s="8"/>
    </row>
    <row r="295" spans="4:10" ht="12.75">
      <c r="D295" s="3"/>
      <c r="E295" s="3"/>
      <c r="F295" s="3"/>
      <c r="H295" s="8"/>
      <c r="I295" s="8"/>
      <c r="J295" s="8"/>
    </row>
    <row r="296" spans="4:10" ht="12.75">
      <c r="D296" s="3"/>
      <c r="E296" s="3"/>
      <c r="F296" s="3"/>
      <c r="H296" s="8"/>
      <c r="I296" s="8"/>
      <c r="J296" s="8"/>
    </row>
    <row r="297" spans="4:10" ht="12.75">
      <c r="D297" s="3"/>
      <c r="E297" s="3"/>
      <c r="F297" s="3"/>
      <c r="H297" s="8"/>
      <c r="I297" s="8"/>
      <c r="J297" s="8"/>
    </row>
    <row r="298" spans="4:10" ht="12.75">
      <c r="D298" s="3"/>
      <c r="E298" s="3"/>
      <c r="F298" s="3"/>
      <c r="H298" s="8"/>
      <c r="I298" s="8"/>
      <c r="J298" s="8"/>
    </row>
    <row r="299" spans="4:10" ht="12.75">
      <c r="D299" s="3"/>
      <c r="E299" s="3"/>
      <c r="F299" s="3"/>
      <c r="H299" s="8"/>
      <c r="I299" s="8"/>
      <c r="J299" s="8"/>
    </row>
    <row r="300" spans="4:10" ht="12.75">
      <c r="D300" s="3"/>
      <c r="E300" s="3"/>
      <c r="F300" s="3"/>
      <c r="H300" s="8"/>
      <c r="I300" s="8"/>
      <c r="J300" s="8"/>
    </row>
    <row r="301" spans="4:10" ht="12.75">
      <c r="D301" s="3"/>
      <c r="E301" s="3"/>
      <c r="F301" s="3"/>
      <c r="H301" s="8"/>
      <c r="I301" s="8"/>
      <c r="J301" s="8"/>
    </row>
    <row r="302" spans="4:10" ht="12.75">
      <c r="D302" s="3"/>
      <c r="E302" s="3"/>
      <c r="F302" s="3"/>
      <c r="H302" s="8"/>
      <c r="I302" s="8"/>
      <c r="J302" s="8"/>
    </row>
    <row r="303" spans="4:10" ht="12.75">
      <c r="D303" s="3"/>
      <c r="E303" s="3"/>
      <c r="F303" s="3"/>
      <c r="H303" s="8"/>
      <c r="I303" s="8"/>
      <c r="J303" s="8"/>
    </row>
    <row r="304" spans="4:10" ht="12.75">
      <c r="D304" s="3"/>
      <c r="E304" s="3"/>
      <c r="F304" s="3"/>
      <c r="H304" s="8"/>
      <c r="I304" s="8"/>
      <c r="J304" s="8"/>
    </row>
    <row r="305" spans="4:10" ht="12.75">
      <c r="D305" s="3"/>
      <c r="E305" s="3"/>
      <c r="F305" s="3"/>
      <c r="H305" s="8"/>
      <c r="I305" s="8"/>
      <c r="J305" s="8"/>
    </row>
    <row r="306" spans="4:10" ht="12.75">
      <c r="D306" s="3"/>
      <c r="E306" s="3"/>
      <c r="F306" s="3"/>
      <c r="H306" s="8"/>
      <c r="I306" s="8"/>
      <c r="J306" s="8"/>
    </row>
    <row r="307" spans="4:10" ht="12.75">
      <c r="D307" s="3"/>
      <c r="E307" s="3"/>
      <c r="F307" s="3"/>
      <c r="H307" s="8"/>
      <c r="I307" s="8"/>
      <c r="J307" s="8"/>
    </row>
    <row r="308" spans="4:10" ht="12.75">
      <c r="D308" s="3"/>
      <c r="E308" s="3"/>
      <c r="F308" s="3"/>
      <c r="H308" s="8"/>
      <c r="I308" s="8"/>
      <c r="J308" s="8"/>
    </row>
    <row r="309" spans="4:10" ht="12.75">
      <c r="D309" s="3"/>
      <c r="E309" s="3"/>
      <c r="F309" s="3"/>
      <c r="H309" s="8"/>
      <c r="I309" s="8"/>
      <c r="J309" s="8"/>
    </row>
    <row r="310" spans="4:10" ht="12.75">
      <c r="D310" s="3"/>
      <c r="E310" s="3"/>
      <c r="F310" s="3"/>
      <c r="H310" s="8"/>
      <c r="I310" s="8"/>
      <c r="J310" s="8"/>
    </row>
    <row r="311" spans="4:10" ht="12.75">
      <c r="D311" s="3"/>
      <c r="E311" s="3"/>
      <c r="F311" s="3"/>
      <c r="H311" s="8"/>
      <c r="I311" s="8"/>
      <c r="J311" s="8"/>
    </row>
    <row r="312" spans="4:10" ht="12.75">
      <c r="D312" s="3"/>
      <c r="E312" s="3"/>
      <c r="F312" s="3"/>
      <c r="H312" s="8"/>
      <c r="I312" s="8"/>
      <c r="J312" s="8"/>
    </row>
    <row r="313" spans="4:10" ht="12.75">
      <c r="D313" s="3"/>
      <c r="E313" s="3"/>
      <c r="F313" s="3"/>
      <c r="H313" s="8"/>
      <c r="I313" s="8"/>
      <c r="J313" s="8"/>
    </row>
    <row r="314" spans="4:10" ht="12.75">
      <c r="D314" s="3"/>
      <c r="E314" s="3"/>
      <c r="F314" s="3"/>
      <c r="H314" s="8"/>
      <c r="I314" s="8"/>
      <c r="J314" s="8"/>
    </row>
    <row r="315" spans="4:10" ht="12.75">
      <c r="D315" s="3"/>
      <c r="E315" s="3"/>
      <c r="F315" s="3"/>
      <c r="H315" s="8"/>
      <c r="I315" s="8"/>
      <c r="J315" s="8"/>
    </row>
    <row r="316" spans="4:10" ht="12.75">
      <c r="D316" s="3"/>
      <c r="E316" s="3"/>
      <c r="F316" s="3"/>
      <c r="H316" s="8"/>
      <c r="I316" s="8"/>
      <c r="J316" s="8"/>
    </row>
    <row r="317" spans="4:10" ht="12.75">
      <c r="D317" s="3"/>
      <c r="E317" s="3"/>
      <c r="F317" s="3"/>
      <c r="H317" s="8"/>
      <c r="I317" s="8"/>
      <c r="J317" s="8"/>
    </row>
    <row r="318" spans="4:10" ht="12.75">
      <c r="D318" s="3"/>
      <c r="E318" s="3"/>
      <c r="F318" s="3"/>
      <c r="H318" s="8"/>
      <c r="I318" s="8"/>
      <c r="J318" s="8"/>
    </row>
    <row r="319" spans="4:10" ht="12.75">
      <c r="D319" s="3"/>
      <c r="E319" s="3"/>
      <c r="F319" s="3"/>
      <c r="H319" s="8"/>
      <c r="I319" s="8"/>
      <c r="J319" s="8"/>
    </row>
    <row r="320" spans="4:10" ht="12.75">
      <c r="D320" s="3"/>
      <c r="E320" s="3"/>
      <c r="F320" s="3"/>
      <c r="H320" s="8"/>
      <c r="I320" s="8"/>
      <c r="J320" s="8"/>
    </row>
    <row r="321" spans="4:10" ht="12.75">
      <c r="D321" s="3"/>
      <c r="E321" s="3"/>
      <c r="F321" s="3"/>
      <c r="H321" s="8"/>
      <c r="I321" s="8"/>
      <c r="J321" s="8"/>
    </row>
    <row r="322" spans="4:10" ht="12.75">
      <c r="D322" s="3"/>
      <c r="E322" s="3"/>
      <c r="F322" s="3"/>
      <c r="H322" s="8"/>
      <c r="I322" s="8"/>
      <c r="J322" s="8"/>
    </row>
    <row r="323" spans="4:10" ht="12.75">
      <c r="D323" s="3"/>
      <c r="E323" s="3"/>
      <c r="F323" s="3"/>
      <c r="H323" s="8"/>
      <c r="I323" s="8"/>
      <c r="J323" s="8"/>
    </row>
    <row r="324" spans="4:10" ht="12.75">
      <c r="D324" s="3"/>
      <c r="E324" s="3"/>
      <c r="F324" s="3"/>
      <c r="H324" s="8"/>
      <c r="I324" s="8"/>
      <c r="J324" s="8"/>
    </row>
    <row r="325" spans="4:10" ht="12.75">
      <c r="D325" s="3"/>
      <c r="E325" s="3"/>
      <c r="F325" s="3"/>
      <c r="H325" s="8"/>
      <c r="I325" s="8"/>
      <c r="J325" s="8"/>
    </row>
    <row r="326" spans="4:10" ht="12.75">
      <c r="D326" s="3"/>
      <c r="E326" s="3"/>
      <c r="F326" s="3"/>
      <c r="H326" s="8"/>
      <c r="I326" s="8"/>
      <c r="J326" s="8"/>
    </row>
    <row r="327" spans="4:10" ht="12.75">
      <c r="D327" s="3"/>
      <c r="E327" s="3"/>
      <c r="F327" s="3"/>
      <c r="H327" s="8"/>
      <c r="I327" s="8"/>
      <c r="J327" s="8"/>
    </row>
    <row r="328" spans="4:10" ht="12.75">
      <c r="D328" s="3"/>
      <c r="E328" s="3"/>
      <c r="F328" s="3"/>
      <c r="H328" s="8"/>
      <c r="I328" s="8"/>
      <c r="J328" s="8"/>
    </row>
    <row r="329" spans="4:10" ht="12.75">
      <c r="D329" s="3"/>
      <c r="E329" s="3"/>
      <c r="F329" s="3"/>
      <c r="H329" s="8"/>
      <c r="I329" s="8"/>
      <c r="J329" s="8"/>
    </row>
    <row r="330" spans="4:10" ht="12.75">
      <c r="D330" s="3"/>
      <c r="E330" s="3"/>
      <c r="F330" s="3"/>
      <c r="H330" s="8"/>
      <c r="I330" s="8"/>
      <c r="J330" s="8"/>
    </row>
    <row r="331" spans="4:10" ht="12.75">
      <c r="D331" s="3"/>
      <c r="E331" s="3"/>
      <c r="F331" s="3"/>
      <c r="H331" s="8"/>
      <c r="I331" s="8"/>
      <c r="J331" s="8"/>
    </row>
    <row r="332" spans="4:10" ht="12.75">
      <c r="D332" s="3"/>
      <c r="E332" s="3"/>
      <c r="F332" s="3"/>
      <c r="H332" s="8"/>
      <c r="I332" s="8"/>
      <c r="J332" s="8"/>
    </row>
    <row r="333" spans="4:10" ht="12.75">
      <c r="D333" s="3"/>
      <c r="E333" s="3"/>
      <c r="F333" s="3"/>
      <c r="H333" s="8"/>
      <c r="I333" s="8"/>
      <c r="J333" s="8"/>
    </row>
    <row r="334" spans="4:10" ht="12.75">
      <c r="D334" s="3"/>
      <c r="E334" s="3"/>
      <c r="F334" s="3"/>
      <c r="H334" s="8"/>
      <c r="I334" s="8"/>
      <c r="J334" s="8"/>
    </row>
    <row r="335" spans="4:10" ht="12.75">
      <c r="D335" s="3"/>
      <c r="E335" s="3"/>
      <c r="F335" s="3"/>
      <c r="H335" s="8"/>
      <c r="I335" s="8"/>
      <c r="J335" s="8"/>
    </row>
    <row r="336" spans="4:10" ht="12.75">
      <c r="D336" s="3"/>
      <c r="E336" s="3"/>
      <c r="F336" s="3"/>
      <c r="H336" s="8"/>
      <c r="I336" s="8"/>
      <c r="J336" s="8"/>
    </row>
    <row r="337" spans="4:10" ht="12.75">
      <c r="D337" s="3"/>
      <c r="E337" s="3"/>
      <c r="F337" s="3"/>
      <c r="H337" s="8"/>
      <c r="I337" s="8"/>
      <c r="J337" s="8"/>
    </row>
    <row r="338" spans="4:10" ht="12.75">
      <c r="D338" s="3"/>
      <c r="E338" s="3"/>
      <c r="F338" s="3"/>
      <c r="H338" s="8"/>
      <c r="I338" s="8"/>
      <c r="J338" s="8"/>
    </row>
    <row r="339" spans="4:10" ht="12.75">
      <c r="D339" s="3"/>
      <c r="E339" s="3"/>
      <c r="F339" s="3"/>
      <c r="H339" s="8"/>
      <c r="I339" s="8"/>
      <c r="J339" s="8"/>
    </row>
    <row r="340" spans="4:10" ht="12.75">
      <c r="D340" s="3"/>
      <c r="E340" s="3"/>
      <c r="F340" s="3"/>
      <c r="H340" s="8"/>
      <c r="I340" s="8"/>
      <c r="J340" s="8"/>
    </row>
    <row r="341" spans="4:10" ht="12.75">
      <c r="D341" s="3"/>
      <c r="E341" s="3"/>
      <c r="F341" s="3"/>
      <c r="H341" s="8"/>
      <c r="I341" s="8"/>
      <c r="J341" s="8"/>
    </row>
    <row r="342" spans="4:10" ht="12.75">
      <c r="D342" s="3"/>
      <c r="E342" s="3"/>
      <c r="F342" s="3"/>
      <c r="H342" s="8"/>
      <c r="I342" s="8"/>
      <c r="J342" s="8"/>
    </row>
    <row r="343" spans="4:10" ht="12.75">
      <c r="D343" s="3"/>
      <c r="E343" s="3"/>
      <c r="F343" s="3"/>
      <c r="H343" s="8"/>
      <c r="I343" s="8"/>
      <c r="J343" s="8"/>
    </row>
    <row r="344" spans="4:10" ht="12.75">
      <c r="D344" s="3"/>
      <c r="E344" s="3"/>
      <c r="F344" s="3"/>
      <c r="H344" s="8"/>
      <c r="I344" s="8"/>
      <c r="J344" s="8"/>
    </row>
    <row r="345" spans="4:10" ht="12.75">
      <c r="D345" s="3"/>
      <c r="E345" s="3"/>
      <c r="F345" s="3"/>
      <c r="H345" s="8"/>
      <c r="I345" s="8"/>
      <c r="J345" s="8"/>
    </row>
    <row r="346" spans="4:10" ht="12.75">
      <c r="D346" s="3"/>
      <c r="E346" s="3"/>
      <c r="F346" s="3"/>
      <c r="H346" s="8"/>
      <c r="I346" s="8"/>
      <c r="J346" s="8"/>
    </row>
    <row r="347" spans="4:10" ht="12.75">
      <c r="D347" s="3"/>
      <c r="E347" s="3"/>
      <c r="F347" s="3"/>
      <c r="H347" s="8"/>
      <c r="I347" s="8"/>
      <c r="J347" s="8"/>
    </row>
    <row r="348" spans="4:10" ht="12.75">
      <c r="D348" s="3"/>
      <c r="E348" s="3"/>
      <c r="F348" s="3"/>
      <c r="H348" s="8"/>
      <c r="I348" s="8"/>
      <c r="J348" s="8"/>
    </row>
    <row r="349" spans="4:10" ht="12.75">
      <c r="D349" s="3"/>
      <c r="E349" s="3"/>
      <c r="F349" s="3"/>
      <c r="H349" s="8"/>
      <c r="I349" s="8"/>
      <c r="J349" s="8"/>
    </row>
    <row r="350" spans="4:10" ht="12.75">
      <c r="D350" s="3"/>
      <c r="E350" s="3"/>
      <c r="F350" s="3"/>
      <c r="H350" s="8"/>
      <c r="I350" s="8"/>
      <c r="J350" s="8"/>
    </row>
    <row r="351" spans="4:10" ht="12.75">
      <c r="D351" s="3"/>
      <c r="E351" s="3"/>
      <c r="F351" s="3"/>
      <c r="H351" s="8"/>
      <c r="I351" s="8"/>
      <c r="J351" s="8"/>
    </row>
    <row r="352" spans="4:10" ht="12.75">
      <c r="D352" s="3"/>
      <c r="E352" s="3"/>
      <c r="F352" s="3"/>
      <c r="H352" s="8"/>
      <c r="I352" s="8"/>
      <c r="J352" s="8"/>
    </row>
    <row r="353" spans="4:10" ht="12.75">
      <c r="D353" s="3"/>
      <c r="E353" s="3"/>
      <c r="F353" s="3"/>
      <c r="H353" s="8"/>
      <c r="I353" s="8"/>
      <c r="J353" s="8"/>
    </row>
    <row r="354" spans="4:10" ht="12.75">
      <c r="D354" s="3"/>
      <c r="E354" s="3"/>
      <c r="F354" s="3"/>
      <c r="H354" s="8"/>
      <c r="I354" s="8"/>
      <c r="J354" s="8"/>
    </row>
    <row r="355" spans="4:10" ht="12.75">
      <c r="D355" s="3"/>
      <c r="E355" s="3"/>
      <c r="F355" s="3"/>
      <c r="H355" s="8"/>
      <c r="I355" s="8"/>
      <c r="J355" s="8"/>
    </row>
    <row r="356" spans="4:10" ht="12.75">
      <c r="D356" s="3"/>
      <c r="E356" s="3"/>
      <c r="F356" s="3"/>
      <c r="H356" s="8"/>
      <c r="I356" s="8"/>
      <c r="J356" s="8"/>
    </row>
    <row r="357" spans="4:10" ht="12.75">
      <c r="D357" s="3"/>
      <c r="E357" s="3"/>
      <c r="F357" s="3"/>
      <c r="H357" s="8"/>
      <c r="I357" s="8"/>
      <c r="J357" s="8"/>
    </row>
    <row r="358" spans="4:10" ht="12.75">
      <c r="D358" s="3"/>
      <c r="E358" s="3"/>
      <c r="F358" s="3"/>
      <c r="H358" s="8"/>
      <c r="I358" s="8"/>
      <c r="J358" s="8"/>
    </row>
    <row r="359" spans="4:10" ht="12.75">
      <c r="D359" s="3"/>
      <c r="E359" s="3"/>
      <c r="F359" s="3"/>
      <c r="H359" s="8"/>
      <c r="I359" s="8"/>
      <c r="J359" s="8"/>
    </row>
    <row r="360" spans="4:10" ht="12.75">
      <c r="D360" s="3"/>
      <c r="E360" s="3"/>
      <c r="F360" s="3"/>
      <c r="H360" s="8"/>
      <c r="I360" s="8"/>
      <c r="J360" s="8"/>
    </row>
    <row r="361" spans="4:10" ht="12.75">
      <c r="D361" s="3"/>
      <c r="E361" s="3"/>
      <c r="F361" s="3"/>
      <c r="H361" s="8"/>
      <c r="I361" s="8"/>
      <c r="J361" s="8"/>
    </row>
    <row r="362" spans="4:10" ht="12.75">
      <c r="D362" s="3"/>
      <c r="E362" s="3"/>
      <c r="F362" s="3"/>
      <c r="H362" s="8"/>
      <c r="I362" s="8"/>
      <c r="J362" s="8"/>
    </row>
    <row r="363" spans="4:10" ht="12.75">
      <c r="D363" s="3"/>
      <c r="E363" s="3"/>
      <c r="F363" s="3"/>
      <c r="H363" s="8"/>
      <c r="I363" s="8"/>
      <c r="J363" s="8"/>
    </row>
    <row r="364" spans="4:10" ht="12.75">
      <c r="D364" s="3"/>
      <c r="E364" s="3"/>
      <c r="F364" s="3"/>
      <c r="H364" s="8"/>
      <c r="I364" s="8"/>
      <c r="J364" s="8"/>
    </row>
    <row r="365" spans="4:10" ht="12.75">
      <c r="D365" s="3"/>
      <c r="E365" s="3"/>
      <c r="F365" s="3"/>
      <c r="H365" s="8"/>
      <c r="I365" s="8"/>
      <c r="J365" s="8"/>
    </row>
    <row r="366" spans="4:10" ht="12.75">
      <c r="D366" s="3"/>
      <c r="E366" s="3"/>
      <c r="F366" s="3"/>
      <c r="H366" s="8"/>
      <c r="I366" s="8"/>
      <c r="J366" s="8"/>
    </row>
    <row r="367" spans="4:10" ht="12.75">
      <c r="D367" s="3"/>
      <c r="E367" s="3"/>
      <c r="F367" s="3"/>
      <c r="H367" s="8"/>
      <c r="I367" s="8"/>
      <c r="J367" s="8"/>
    </row>
    <row r="368" spans="4:10" ht="12.75">
      <c r="D368" s="3"/>
      <c r="E368" s="3"/>
      <c r="F368" s="3"/>
      <c r="H368" s="8"/>
      <c r="I368" s="8"/>
      <c r="J368" s="8"/>
    </row>
    <row r="369" spans="4:10" ht="12.75">
      <c r="D369" s="3"/>
      <c r="E369" s="3"/>
      <c r="F369" s="3"/>
      <c r="H369" s="8"/>
      <c r="I369" s="8"/>
      <c r="J369" s="8"/>
    </row>
    <row r="370" spans="4:10" ht="12.75">
      <c r="D370" s="3"/>
      <c r="E370" s="3"/>
      <c r="F370" s="3"/>
      <c r="H370" s="8"/>
      <c r="I370" s="8"/>
      <c r="J370" s="8"/>
    </row>
    <row r="371" spans="4:10" ht="12.75">
      <c r="D371" s="3"/>
      <c r="E371" s="3"/>
      <c r="F371" s="3"/>
      <c r="H371" s="8"/>
      <c r="I371" s="8"/>
      <c r="J371" s="8"/>
    </row>
    <row r="372" spans="4:10" ht="12.75">
      <c r="D372" s="3"/>
      <c r="E372" s="3"/>
      <c r="F372" s="3"/>
      <c r="H372" s="8"/>
      <c r="I372" s="8"/>
      <c r="J372" s="8"/>
    </row>
    <row r="373" spans="4:10" ht="12.75">
      <c r="D373" s="3"/>
      <c r="E373" s="3"/>
      <c r="F373" s="3"/>
      <c r="H373" s="8"/>
      <c r="I373" s="8"/>
      <c r="J373" s="8"/>
    </row>
    <row r="374" spans="4:10" ht="12.75">
      <c r="D374" s="3"/>
      <c r="E374" s="3"/>
      <c r="F374" s="3"/>
      <c r="H374" s="8"/>
      <c r="I374" s="8"/>
      <c r="J374" s="8"/>
    </row>
    <row r="375" spans="4:10" ht="12.75">
      <c r="D375" s="3"/>
      <c r="E375" s="3"/>
      <c r="F375" s="3"/>
      <c r="H375" s="8"/>
      <c r="I375" s="8"/>
      <c r="J375" s="8"/>
    </row>
    <row r="376" spans="4:10" ht="12.75">
      <c r="D376" s="3"/>
      <c r="E376" s="3"/>
      <c r="F376" s="3"/>
      <c r="H376" s="8"/>
      <c r="I376" s="8"/>
      <c r="J376" s="8"/>
    </row>
    <row r="377" spans="4:10" ht="12.75">
      <c r="D377" s="3"/>
      <c r="E377" s="3"/>
      <c r="F377" s="3"/>
      <c r="H377" s="8"/>
      <c r="I377" s="8"/>
      <c r="J377" s="8"/>
    </row>
    <row r="378" spans="4:10" ht="12.75">
      <c r="D378" s="3"/>
      <c r="E378" s="3"/>
      <c r="F378" s="3"/>
      <c r="H378" s="8"/>
      <c r="I378" s="8"/>
      <c r="J378" s="8"/>
    </row>
    <row r="379" spans="4:10" ht="12.75">
      <c r="D379" s="3"/>
      <c r="E379" s="3"/>
      <c r="F379" s="3"/>
      <c r="H379" s="8"/>
      <c r="I379" s="8"/>
      <c r="J379" s="8"/>
    </row>
    <row r="380" spans="4:10" ht="12.75">
      <c r="D380" s="3"/>
      <c r="E380" s="3"/>
      <c r="F380" s="3"/>
      <c r="H380" s="8"/>
      <c r="I380" s="8"/>
      <c r="J380" s="8"/>
    </row>
    <row r="381" spans="4:10" ht="12.75">
      <c r="D381" s="3"/>
      <c r="E381" s="3"/>
      <c r="F381" s="3"/>
      <c r="H381" s="8"/>
      <c r="I381" s="8"/>
      <c r="J381" s="8"/>
    </row>
    <row r="382" spans="4:10" ht="12.75">
      <c r="D382" s="3"/>
      <c r="E382" s="3"/>
      <c r="F382" s="3"/>
      <c r="H382" s="8"/>
      <c r="I382" s="8"/>
      <c r="J382" s="8"/>
    </row>
    <row r="383" spans="4:10" ht="12.75">
      <c r="D383" s="3"/>
      <c r="E383" s="3"/>
      <c r="F383" s="3"/>
      <c r="H383" s="8"/>
      <c r="I383" s="8"/>
      <c r="J383" s="8"/>
    </row>
    <row r="384" spans="4:10" ht="12.75">
      <c r="D384" s="3"/>
      <c r="E384" s="3"/>
      <c r="F384" s="3"/>
      <c r="H384" s="8"/>
      <c r="I384" s="8"/>
      <c r="J384" s="8"/>
    </row>
    <row r="385" spans="4:10" ht="12.75">
      <c r="D385" s="3"/>
      <c r="E385" s="3"/>
      <c r="F385" s="3"/>
      <c r="H385" s="8"/>
      <c r="I385" s="8"/>
      <c r="J385" s="8"/>
    </row>
    <row r="386" spans="4:10" ht="12.75">
      <c r="D386" s="3"/>
      <c r="E386" s="3"/>
      <c r="F386" s="3"/>
      <c r="H386" s="8"/>
      <c r="I386" s="8"/>
      <c r="J386" s="8"/>
    </row>
    <row r="387" spans="4:10" ht="12.75">
      <c r="D387" s="3"/>
      <c r="E387" s="3"/>
      <c r="F387" s="3"/>
      <c r="H387" s="8"/>
      <c r="I387" s="8"/>
      <c r="J387" s="8"/>
    </row>
    <row r="388" spans="4:10" ht="12.75">
      <c r="D388" s="3"/>
      <c r="E388" s="3"/>
      <c r="F388" s="3"/>
      <c r="H388" s="8"/>
      <c r="I388" s="8"/>
      <c r="J388" s="8"/>
    </row>
    <row r="389" spans="4:10" ht="12.75">
      <c r="D389" s="3"/>
      <c r="E389" s="3"/>
      <c r="F389" s="3"/>
      <c r="H389" s="8"/>
      <c r="I389" s="8"/>
      <c r="J389" s="8"/>
    </row>
    <row r="390" spans="4:10" ht="12.75">
      <c r="D390" s="3"/>
      <c r="E390" s="3"/>
      <c r="F390" s="3"/>
      <c r="H390" s="8"/>
      <c r="I390" s="8"/>
      <c r="J390" s="8"/>
    </row>
    <row r="391" spans="4:10" ht="12.75">
      <c r="D391" s="3"/>
      <c r="E391" s="3"/>
      <c r="F391" s="3"/>
      <c r="H391" s="8"/>
      <c r="I391" s="8"/>
      <c r="J391" s="8"/>
    </row>
    <row r="392" spans="4:10" ht="12.75">
      <c r="D392" s="3"/>
      <c r="E392" s="3"/>
      <c r="F392" s="3"/>
      <c r="H392" s="8"/>
      <c r="I392" s="8"/>
      <c r="J392" s="8"/>
    </row>
    <row r="393" spans="4:10" ht="12.75">
      <c r="D393" s="3"/>
      <c r="E393" s="3"/>
      <c r="F393" s="3"/>
      <c r="H393" s="8"/>
      <c r="I393" s="8"/>
      <c r="J393" s="8"/>
    </row>
    <row r="394" spans="4:10" ht="12.75">
      <c r="D394" s="3"/>
      <c r="E394" s="3"/>
      <c r="F394" s="3"/>
      <c r="H394" s="8"/>
      <c r="I394" s="8"/>
      <c r="J394" s="8"/>
    </row>
    <row r="395" spans="4:10" ht="12.75">
      <c r="D395" s="3"/>
      <c r="E395" s="3"/>
      <c r="F395" s="3"/>
      <c r="H395" s="8"/>
      <c r="I395" s="8"/>
      <c r="J395" s="8"/>
    </row>
    <row r="396" spans="4:10" ht="12.75">
      <c r="D396" s="3"/>
      <c r="E396" s="3"/>
      <c r="F396" s="3"/>
      <c r="H396" s="8"/>
      <c r="I396" s="8"/>
      <c r="J396" s="8"/>
    </row>
    <row r="397" spans="4:10" ht="12.75">
      <c r="D397" s="3"/>
      <c r="E397" s="3"/>
      <c r="F397" s="3"/>
      <c r="H397" s="8"/>
      <c r="I397" s="8"/>
      <c r="J397" s="8"/>
    </row>
    <row r="398" spans="4:10" ht="12.75">
      <c r="D398" s="3"/>
      <c r="E398" s="3"/>
      <c r="F398" s="3"/>
      <c r="H398" s="8"/>
      <c r="I398" s="8"/>
      <c r="J398" s="8"/>
    </row>
    <row r="399" spans="4:10" ht="12.75">
      <c r="D399" s="3"/>
      <c r="E399" s="3"/>
      <c r="F399" s="3"/>
      <c r="H399" s="8"/>
      <c r="I399" s="8"/>
      <c r="J399" s="8"/>
    </row>
    <row r="400" spans="4:10" ht="12.75">
      <c r="D400" s="3"/>
      <c r="E400" s="3"/>
      <c r="F400" s="3"/>
      <c r="H400" s="8"/>
      <c r="I400" s="8"/>
      <c r="J400" s="8"/>
    </row>
    <row r="401" spans="4:10" ht="12.75">
      <c r="D401" s="3"/>
      <c r="E401" s="3"/>
      <c r="F401" s="3"/>
      <c r="H401" s="8"/>
      <c r="I401" s="8"/>
      <c r="J401" s="8"/>
    </row>
    <row r="402" spans="4:10" ht="12.75">
      <c r="D402" s="3"/>
      <c r="E402" s="3"/>
      <c r="F402" s="3"/>
      <c r="H402" s="8"/>
      <c r="I402" s="8"/>
      <c r="J402" s="8"/>
    </row>
    <row r="403" spans="4:10" ht="12.75">
      <c r="D403" s="3"/>
      <c r="E403" s="3"/>
      <c r="F403" s="3"/>
      <c r="H403" s="8"/>
      <c r="I403" s="8"/>
      <c r="J403" s="8"/>
    </row>
    <row r="404" spans="4:10" ht="12.75">
      <c r="D404" s="3"/>
      <c r="E404" s="3"/>
      <c r="F404" s="3"/>
      <c r="H404" s="8"/>
      <c r="I404" s="8"/>
      <c r="J404" s="8"/>
    </row>
    <row r="405" spans="4:10" ht="12.75">
      <c r="D405" s="3"/>
      <c r="E405" s="3"/>
      <c r="F405" s="3"/>
      <c r="H405" s="8"/>
      <c r="I405" s="8"/>
      <c r="J405" s="8"/>
    </row>
    <row r="406" spans="4:10" ht="12.75">
      <c r="D406" s="3"/>
      <c r="E406" s="3"/>
      <c r="F406" s="3"/>
      <c r="H406" s="8"/>
      <c r="I406" s="8"/>
      <c r="J406" s="8"/>
    </row>
    <row r="407" spans="4:10" ht="12.75">
      <c r="D407" s="3"/>
      <c r="E407" s="3"/>
      <c r="F407" s="3"/>
      <c r="H407" s="8"/>
      <c r="I407" s="8"/>
      <c r="J407" s="8"/>
    </row>
    <row r="408" spans="4:10" ht="12.75">
      <c r="D408" s="3"/>
      <c r="E408" s="3"/>
      <c r="F408" s="3"/>
      <c r="H408" s="8"/>
      <c r="I408" s="8"/>
      <c r="J408" s="8"/>
    </row>
    <row r="409" spans="4:10" ht="12.75">
      <c r="D409" s="3"/>
      <c r="E409" s="3"/>
      <c r="F409" s="3"/>
      <c r="H409" s="8"/>
      <c r="I409" s="8"/>
      <c r="J409" s="8"/>
    </row>
    <row r="410" spans="4:10" ht="12.75">
      <c r="D410" s="3"/>
      <c r="E410" s="3"/>
      <c r="F410" s="3"/>
      <c r="H410" s="8"/>
      <c r="I410" s="8"/>
      <c r="J410" s="8"/>
    </row>
    <row r="411" spans="4:10" ht="12.75">
      <c r="D411" s="3"/>
      <c r="E411" s="3"/>
      <c r="F411" s="3"/>
      <c r="H411" s="8"/>
      <c r="I411" s="8"/>
      <c r="J411" s="8"/>
    </row>
    <row r="412" spans="4:10" ht="12.75">
      <c r="D412" s="3"/>
      <c r="E412" s="3"/>
      <c r="F412" s="3"/>
      <c r="H412" s="8"/>
      <c r="I412" s="8"/>
      <c r="J412" s="8"/>
    </row>
    <row r="413" spans="4:10" ht="12.75">
      <c r="D413" s="3"/>
      <c r="E413" s="3"/>
      <c r="F413" s="3"/>
      <c r="H413" s="8"/>
      <c r="I413" s="8"/>
      <c r="J413" s="8"/>
    </row>
    <row r="414" spans="4:10" ht="12.75">
      <c r="D414" s="3"/>
      <c r="E414" s="3"/>
      <c r="F414" s="3"/>
      <c r="H414" s="8"/>
      <c r="I414" s="8"/>
      <c r="J414" s="8"/>
    </row>
    <row r="415" spans="4:10" ht="12.75">
      <c r="D415" s="3"/>
      <c r="E415" s="3"/>
      <c r="F415" s="3"/>
      <c r="H415" s="8"/>
      <c r="I415" s="8"/>
      <c r="J415" s="8"/>
    </row>
    <row r="416" spans="4:10" ht="12.75">
      <c r="D416" s="3"/>
      <c r="E416" s="3"/>
      <c r="F416" s="3"/>
      <c r="H416" s="8"/>
      <c r="I416" s="8"/>
      <c r="J416" s="8"/>
    </row>
    <row r="417" spans="4:10" ht="12.75">
      <c r="D417" s="3"/>
      <c r="E417" s="3"/>
      <c r="F417" s="3"/>
      <c r="H417" s="8"/>
      <c r="I417" s="8"/>
      <c r="J417" s="8"/>
    </row>
    <row r="418" spans="4:10" ht="12.75">
      <c r="D418" s="3"/>
      <c r="E418" s="3"/>
      <c r="F418" s="3"/>
      <c r="H418" s="8"/>
      <c r="I418" s="8"/>
      <c r="J418" s="8"/>
    </row>
    <row r="419" spans="4:10" ht="12.75">
      <c r="D419" s="3"/>
      <c r="E419" s="3"/>
      <c r="F419" s="3"/>
      <c r="H419" s="8"/>
      <c r="I419" s="8"/>
      <c r="J419" s="8"/>
    </row>
    <row r="420" spans="4:10" ht="12.75">
      <c r="D420" s="3"/>
      <c r="E420" s="3"/>
      <c r="F420" s="3"/>
      <c r="H420" s="8"/>
      <c r="I420" s="8"/>
      <c r="J420" s="8"/>
    </row>
    <row r="421" spans="4:10" ht="12.75">
      <c r="D421" s="3"/>
      <c r="E421" s="3"/>
      <c r="F421" s="3"/>
      <c r="H421" s="8"/>
      <c r="I421" s="8"/>
      <c r="J421" s="8"/>
    </row>
    <row r="422" spans="4:10" ht="12.75">
      <c r="D422" s="3"/>
      <c r="E422" s="3"/>
      <c r="F422" s="3"/>
      <c r="H422" s="8"/>
      <c r="I422" s="8"/>
      <c r="J422" s="8"/>
    </row>
    <row r="423" spans="4:10" ht="12.75">
      <c r="D423" s="3"/>
      <c r="E423" s="3"/>
      <c r="F423" s="3"/>
      <c r="H423" s="8"/>
      <c r="I423" s="8"/>
      <c r="J423" s="8"/>
    </row>
    <row r="424" spans="4:10" ht="12.75">
      <c r="D424" s="3"/>
      <c r="E424" s="3"/>
      <c r="F424" s="3"/>
      <c r="H424" s="8"/>
      <c r="I424" s="8"/>
      <c r="J424" s="8"/>
    </row>
    <row r="425" spans="4:10" ht="12.75">
      <c r="D425" s="3"/>
      <c r="E425" s="3"/>
      <c r="F425" s="3"/>
      <c r="H425" s="8"/>
      <c r="I425" s="8"/>
      <c r="J425" s="8"/>
    </row>
  </sheetData>
  <sheetProtection/>
  <mergeCells count="13">
    <mergeCell ref="O1:O4"/>
    <mergeCell ref="B12:F12"/>
    <mergeCell ref="B13:F13"/>
    <mergeCell ref="B2:C2"/>
    <mergeCell ref="G3:G4"/>
    <mergeCell ref="B11:C11"/>
    <mergeCell ref="B1:C1"/>
    <mergeCell ref="B3:C4"/>
    <mergeCell ref="K3:K4"/>
    <mergeCell ref="H3:H4"/>
    <mergeCell ref="I3:I4"/>
    <mergeCell ref="J3:J4"/>
    <mergeCell ref="D1:M1"/>
  </mergeCells>
  <conditionalFormatting sqref="G5:K10">
    <cfRule type="cellIs" priority="1" dxfId="0" operator="lessThan" stopIfTrue="1">
      <formula>1</formula>
    </cfRule>
  </conditionalFormatting>
  <printOptions gridLines="1" horizontalCentered="1"/>
  <pageMargins left="0.2" right="0" top="0.74" bottom="0" header="0.43" footer="0"/>
  <pageSetup horizontalDpi="300" verticalDpi="300" orientation="portrait" paperSize="9" scale="70" r:id="rId1"/>
  <ignoredErrors>
    <ignoredError sqref="F5:F10" formulaRange="1"/>
    <ignoredError sqref="M5:M10 O5:O10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431"/>
  <sheetViews>
    <sheetView zoomScale="75" zoomScaleNormal="75" zoomScalePageLayoutView="0" workbookViewId="0" topLeftCell="A1">
      <selection activeCell="D27" sqref="D27"/>
    </sheetView>
  </sheetViews>
  <sheetFormatPr defaultColWidth="9.140625" defaultRowHeight="12.75"/>
  <cols>
    <col min="1" max="1" width="3.57421875" style="0" customWidth="1"/>
    <col min="2" max="2" width="37.421875" style="0" customWidth="1"/>
    <col min="3" max="3" width="24.7109375" style="0" customWidth="1"/>
    <col min="4" max="4" width="7.8515625" style="18" customWidth="1"/>
    <col min="5" max="5" width="10.8515625" style="0" customWidth="1"/>
    <col min="6" max="8" width="10.7109375" style="1" customWidth="1"/>
    <col min="9" max="9" width="11.140625" style="0" customWidth="1"/>
  </cols>
  <sheetData>
    <row r="1" spans="1:9" ht="30" customHeight="1" thickBot="1">
      <c r="A1" s="41"/>
      <c r="B1" s="278" t="s">
        <v>0</v>
      </c>
      <c r="C1" s="292"/>
      <c r="D1" s="297" t="str">
        <f>Algemeen!S2</f>
        <v>Schietcompetitie Hoge Schuts 2011-2012</v>
      </c>
      <c r="E1" s="297"/>
      <c r="F1" s="297"/>
      <c r="G1" s="297"/>
      <c r="H1" s="297"/>
      <c r="I1" s="298"/>
    </row>
    <row r="2" spans="1:9" ht="24" customHeight="1" thickBot="1" thickTop="1">
      <c r="A2" s="7"/>
      <c r="B2" s="275" t="s">
        <v>24</v>
      </c>
      <c r="C2" s="299"/>
      <c r="D2" s="21" t="s">
        <v>1</v>
      </c>
      <c r="E2" s="24" t="str">
        <f>Algemeen!T5</f>
        <v>Veghel</v>
      </c>
      <c r="F2" s="24" t="str">
        <f>Algemeen!U5</f>
        <v>Nuland</v>
      </c>
      <c r="G2" s="24" t="str">
        <f>Algemeen!V5</f>
        <v>Oss</v>
      </c>
      <c r="H2" s="24" t="str">
        <f>Algemeen!W5</f>
        <v>Geffen</v>
      </c>
      <c r="I2" s="42" t="str">
        <f>Algemeen!X5</f>
        <v>Dinther</v>
      </c>
    </row>
    <row r="3" spans="1:9" ht="12.75">
      <c r="A3" s="28"/>
      <c r="B3" s="293" t="s">
        <v>26</v>
      </c>
      <c r="C3" s="294"/>
      <c r="D3" s="22" t="s">
        <v>2</v>
      </c>
      <c r="E3" s="276">
        <f>Algemeen!T7</f>
        <v>40874</v>
      </c>
      <c r="F3" s="263">
        <f>Algemeen!U7</f>
        <v>40888</v>
      </c>
      <c r="G3" s="263">
        <f>Algemeen!V7</f>
        <v>40895</v>
      </c>
      <c r="H3" s="263">
        <f>Algemeen!W7</f>
        <v>40937</v>
      </c>
      <c r="I3" s="265">
        <f>Algemeen!X7</f>
        <v>40951</v>
      </c>
    </row>
    <row r="4" spans="1:9" s="6" customFormat="1" ht="18" customHeight="1" thickBot="1">
      <c r="A4" s="29"/>
      <c r="B4" s="295"/>
      <c r="C4" s="296"/>
      <c r="D4" s="5" t="s">
        <v>6</v>
      </c>
      <c r="E4" s="277"/>
      <c r="F4" s="264"/>
      <c r="G4" s="264"/>
      <c r="H4" s="264"/>
      <c r="I4" s="264"/>
    </row>
    <row r="5" spans="1:9" ht="19.5" customHeight="1" thickTop="1">
      <c r="A5" s="37">
        <v>1</v>
      </c>
      <c r="B5" s="150" t="s">
        <v>64</v>
      </c>
      <c r="C5" s="38" t="s">
        <v>14</v>
      </c>
      <c r="D5" s="23">
        <f aca="true" t="shared" si="0" ref="D5:D16">SUM(E5:I5)</f>
        <v>15</v>
      </c>
      <c r="E5" s="26">
        <v>15</v>
      </c>
      <c r="F5" s="27"/>
      <c r="G5" s="27"/>
      <c r="H5" s="27"/>
      <c r="I5" s="26"/>
    </row>
    <row r="6" spans="1:9" ht="19.5" customHeight="1">
      <c r="A6" s="30">
        <v>2</v>
      </c>
      <c r="B6" s="149" t="s">
        <v>62</v>
      </c>
      <c r="C6" s="38" t="s">
        <v>21</v>
      </c>
      <c r="D6" s="23">
        <f t="shared" si="0"/>
        <v>15</v>
      </c>
      <c r="E6" s="35">
        <v>15</v>
      </c>
      <c r="F6" s="36"/>
      <c r="G6" s="36"/>
      <c r="H6" s="36"/>
      <c r="I6" s="36"/>
    </row>
    <row r="7" spans="1:9" ht="19.5" customHeight="1">
      <c r="A7" s="30">
        <v>3</v>
      </c>
      <c r="B7" s="148" t="s">
        <v>66</v>
      </c>
      <c r="C7" s="38" t="s">
        <v>11</v>
      </c>
      <c r="D7" s="23">
        <f t="shared" si="0"/>
        <v>14</v>
      </c>
      <c r="E7" s="35">
        <v>14</v>
      </c>
      <c r="F7" s="36"/>
      <c r="G7" s="36"/>
      <c r="H7" s="36"/>
      <c r="I7" s="36"/>
    </row>
    <row r="8" spans="1:9" ht="19.5" customHeight="1">
      <c r="A8" s="30">
        <v>4</v>
      </c>
      <c r="B8" s="148" t="s">
        <v>61</v>
      </c>
      <c r="C8" s="38" t="s">
        <v>25</v>
      </c>
      <c r="D8" s="23">
        <f t="shared" si="0"/>
        <v>14</v>
      </c>
      <c r="E8" s="35">
        <v>14</v>
      </c>
      <c r="F8" s="36"/>
      <c r="G8" s="36"/>
      <c r="H8" s="36"/>
      <c r="I8" s="36"/>
    </row>
    <row r="9" spans="1:9" ht="19.5" customHeight="1">
      <c r="A9" s="30">
        <v>5</v>
      </c>
      <c r="B9" s="148" t="s">
        <v>63</v>
      </c>
      <c r="C9" s="38" t="s">
        <v>16</v>
      </c>
      <c r="D9" s="23">
        <f t="shared" si="0"/>
        <v>14</v>
      </c>
      <c r="E9" s="35">
        <v>14</v>
      </c>
      <c r="F9" s="36"/>
      <c r="G9" s="36"/>
      <c r="H9" s="36"/>
      <c r="I9" s="36"/>
    </row>
    <row r="10" spans="1:9" ht="19.5" customHeight="1">
      <c r="A10" s="30">
        <v>6</v>
      </c>
      <c r="B10" s="148" t="s">
        <v>63</v>
      </c>
      <c r="C10" s="38" t="s">
        <v>18</v>
      </c>
      <c r="D10" s="23">
        <f t="shared" si="0"/>
        <v>13</v>
      </c>
      <c r="E10" s="35">
        <v>13</v>
      </c>
      <c r="F10" s="36"/>
      <c r="G10" s="36"/>
      <c r="H10" s="36"/>
      <c r="I10" s="36"/>
    </row>
    <row r="11" spans="1:9" ht="19.5" customHeight="1">
      <c r="A11" s="30">
        <v>7</v>
      </c>
      <c r="B11" s="148" t="s">
        <v>68</v>
      </c>
      <c r="C11" s="38" t="s">
        <v>17</v>
      </c>
      <c r="D11" s="23">
        <f t="shared" si="0"/>
        <v>13</v>
      </c>
      <c r="E11" s="35">
        <v>13</v>
      </c>
      <c r="F11" s="36"/>
      <c r="G11" s="36"/>
      <c r="H11" s="36"/>
      <c r="I11" s="36"/>
    </row>
    <row r="12" spans="1:9" ht="19.5" customHeight="1">
      <c r="A12" s="30">
        <v>8</v>
      </c>
      <c r="B12" s="150" t="s">
        <v>65</v>
      </c>
      <c r="C12" s="39" t="s">
        <v>13</v>
      </c>
      <c r="D12" s="23">
        <f t="shared" si="0"/>
        <v>12</v>
      </c>
      <c r="E12" s="25">
        <v>12</v>
      </c>
      <c r="F12" s="9"/>
      <c r="G12" s="9"/>
      <c r="H12" s="9"/>
      <c r="I12" s="9"/>
    </row>
    <row r="13" spans="1:9" ht="19.5" customHeight="1">
      <c r="A13" s="30">
        <v>9</v>
      </c>
      <c r="B13" s="150" t="s">
        <v>67</v>
      </c>
      <c r="C13" s="38" t="s">
        <v>20</v>
      </c>
      <c r="D13" s="23">
        <f t="shared" si="0"/>
        <v>11</v>
      </c>
      <c r="E13" s="25">
        <v>11</v>
      </c>
      <c r="F13" s="9"/>
      <c r="G13" s="9"/>
      <c r="H13" s="9"/>
      <c r="I13" s="9"/>
    </row>
    <row r="14" spans="1:9" ht="19.5" customHeight="1">
      <c r="A14" s="30">
        <v>10</v>
      </c>
      <c r="B14" s="148" t="s">
        <v>66</v>
      </c>
      <c r="C14" s="38" t="s">
        <v>19</v>
      </c>
      <c r="D14" s="23">
        <f t="shared" si="0"/>
        <v>11</v>
      </c>
      <c r="E14" s="25">
        <v>11</v>
      </c>
      <c r="F14" s="9"/>
      <c r="G14" s="9"/>
      <c r="H14" s="9"/>
      <c r="I14" s="9"/>
    </row>
    <row r="15" spans="1:9" ht="19.5" customHeight="1">
      <c r="A15" s="30">
        <v>11</v>
      </c>
      <c r="B15" s="148" t="s">
        <v>69</v>
      </c>
      <c r="C15" s="38" t="s">
        <v>12</v>
      </c>
      <c r="D15" s="23">
        <f t="shared" si="0"/>
        <v>9</v>
      </c>
      <c r="E15" s="25">
        <v>9</v>
      </c>
      <c r="F15" s="9"/>
      <c r="G15" s="9"/>
      <c r="H15" s="9"/>
      <c r="I15" s="43"/>
    </row>
    <row r="16" spans="1:9" ht="19.5" customHeight="1">
      <c r="A16" s="30">
        <v>12</v>
      </c>
      <c r="B16" s="148" t="s">
        <v>592</v>
      </c>
      <c r="C16" s="38" t="s">
        <v>588</v>
      </c>
      <c r="D16" s="23">
        <f t="shared" si="0"/>
        <v>7</v>
      </c>
      <c r="E16" s="25">
        <v>7</v>
      </c>
      <c r="F16" s="9"/>
      <c r="G16" s="9"/>
      <c r="H16" s="9"/>
      <c r="I16" s="43"/>
    </row>
    <row r="17" spans="1:9" ht="19.5" customHeight="1" thickBot="1">
      <c r="A17" s="31"/>
      <c r="B17" s="272" t="s">
        <v>7</v>
      </c>
      <c r="C17" s="273"/>
      <c r="D17" s="13">
        <f aca="true" t="shared" si="1" ref="D17:I17">SUM(D5:D16)</f>
        <v>148</v>
      </c>
      <c r="E17" s="12">
        <f t="shared" si="1"/>
        <v>148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44">
        <f t="shared" si="1"/>
        <v>0</v>
      </c>
    </row>
    <row r="18" spans="1:9" ht="19.5" customHeight="1">
      <c r="A18" s="30"/>
      <c r="B18" s="272" t="s">
        <v>27</v>
      </c>
      <c r="C18" s="272"/>
      <c r="D18" s="273"/>
      <c r="E18" s="11">
        <f>COUNTA(E5:E16)</f>
        <v>12</v>
      </c>
      <c r="F18" s="11">
        <f>COUNTA(F5:F16)</f>
        <v>0</v>
      </c>
      <c r="G18" s="11">
        <f>COUNTA(G5:G16)</f>
        <v>0</v>
      </c>
      <c r="H18" s="11">
        <f>COUNTA(H5:H16)</f>
        <v>0</v>
      </c>
      <c r="I18" s="11">
        <f>COUNTA(I5:I16)</f>
        <v>0</v>
      </c>
    </row>
    <row r="19" spans="1:9" ht="19.5" customHeight="1">
      <c r="A19" s="30"/>
      <c r="B19" s="274" t="s">
        <v>28</v>
      </c>
      <c r="C19" s="272"/>
      <c r="D19" s="273"/>
      <c r="E19" s="11">
        <f>GEOMEAN(E17/E18)</f>
        <v>12.333333333333334</v>
      </c>
      <c r="F19" s="11" t="e">
        <f>GEOMEAN(F17/F18)</f>
        <v>#DIV/0!</v>
      </c>
      <c r="G19" s="11" t="e">
        <f>GEOMEAN(G17/G18)</f>
        <v>#DIV/0!</v>
      </c>
      <c r="H19" s="11" t="e">
        <f>GEOMEAN(H17/H18)</f>
        <v>#DIV/0!</v>
      </c>
      <c r="I19" s="11" t="e">
        <f>GEOMEAN(I17/I18)</f>
        <v>#DIV/0!</v>
      </c>
    </row>
    <row r="20" spans="1:9" ht="19.5" customHeight="1" thickBot="1">
      <c r="A20" s="32"/>
      <c r="B20" s="45"/>
      <c r="C20" s="45"/>
      <c r="D20" s="46"/>
      <c r="E20" s="47"/>
      <c r="F20" s="47"/>
      <c r="G20" s="47"/>
      <c r="H20" s="47"/>
      <c r="I20" s="47"/>
    </row>
    <row r="21" spans="4:8" ht="12.75">
      <c r="D21" s="3"/>
      <c r="F21" s="8"/>
      <c r="G21" s="8"/>
      <c r="H21" s="8"/>
    </row>
    <row r="22" spans="1:8" ht="18.75" customHeight="1">
      <c r="A22" s="14"/>
      <c r="D22"/>
      <c r="F22"/>
      <c r="G22"/>
      <c r="H22"/>
    </row>
    <row r="23" spans="1:8" ht="18.75" customHeight="1">
      <c r="A23" s="15"/>
      <c r="D23"/>
      <c r="F23"/>
      <c r="G23"/>
      <c r="H23"/>
    </row>
    <row r="24" spans="1:8" ht="18.75" customHeight="1">
      <c r="A24" s="16"/>
      <c r="D24"/>
      <c r="F24"/>
      <c r="G24"/>
      <c r="H24"/>
    </row>
    <row r="25" spans="1:8" ht="18.75" customHeight="1">
      <c r="A25" s="16"/>
      <c r="D25"/>
      <c r="F25"/>
      <c r="G25"/>
      <c r="H25"/>
    </row>
    <row r="26" spans="1:8" ht="18.75" customHeight="1">
      <c r="A26" s="16"/>
      <c r="D26"/>
      <c r="F26"/>
      <c r="G26"/>
      <c r="H26"/>
    </row>
    <row r="27" spans="1:8" ht="18.75" customHeight="1">
      <c r="A27" s="16"/>
      <c r="D27"/>
      <c r="F27"/>
      <c r="G27"/>
      <c r="H27"/>
    </row>
    <row r="28" spans="1:8" ht="18.75" customHeight="1">
      <c r="A28" s="16"/>
      <c r="D28"/>
      <c r="F28"/>
      <c r="G28"/>
      <c r="H28"/>
    </row>
    <row r="29" spans="1:8" ht="18.75" customHeight="1">
      <c r="A29" s="16"/>
      <c r="D29"/>
      <c r="F29"/>
      <c r="G29"/>
      <c r="H29"/>
    </row>
    <row r="30" spans="1:8" ht="18.75" customHeight="1">
      <c r="A30" s="16"/>
      <c r="D30"/>
      <c r="F30"/>
      <c r="G30"/>
      <c r="H30"/>
    </row>
    <row r="31" spans="4:8" ht="12.75">
      <c r="D31"/>
      <c r="F31"/>
      <c r="G31"/>
      <c r="H31"/>
    </row>
    <row r="32" spans="4:8" ht="12.75">
      <c r="D32"/>
      <c r="F32"/>
      <c r="G32"/>
      <c r="H32"/>
    </row>
    <row r="33" spans="4:8" ht="12.75">
      <c r="D33"/>
      <c r="F33"/>
      <c r="G33"/>
      <c r="H33"/>
    </row>
    <row r="34" spans="4:8" ht="12.75">
      <c r="D34"/>
      <c r="F34"/>
      <c r="G34"/>
      <c r="H34"/>
    </row>
    <row r="35" spans="4:8" ht="12.75">
      <c r="D35"/>
      <c r="F35"/>
      <c r="G35"/>
      <c r="H35"/>
    </row>
    <row r="36" spans="4:8" ht="12.75">
      <c r="D36"/>
      <c r="F36"/>
      <c r="G36"/>
      <c r="H36"/>
    </row>
    <row r="37" spans="4:8" ht="12.75">
      <c r="D37"/>
      <c r="F37"/>
      <c r="G37"/>
      <c r="H37"/>
    </row>
    <row r="38" spans="4:8" ht="12.75">
      <c r="D38"/>
      <c r="F38"/>
      <c r="G38"/>
      <c r="H38"/>
    </row>
    <row r="39" spans="4:8" ht="12.75">
      <c r="D39"/>
      <c r="F39"/>
      <c r="G39"/>
      <c r="H39"/>
    </row>
    <row r="40" spans="4:8" ht="12.75">
      <c r="D40"/>
      <c r="F40"/>
      <c r="G40"/>
      <c r="H40"/>
    </row>
    <row r="41" spans="4:8" ht="12.75">
      <c r="D41"/>
      <c r="F41"/>
      <c r="G41"/>
      <c r="H41"/>
    </row>
    <row r="42" spans="4:8" ht="12.75">
      <c r="D42"/>
      <c r="F42"/>
      <c r="G42"/>
      <c r="H42"/>
    </row>
    <row r="43" spans="4:8" ht="12.75">
      <c r="D43"/>
      <c r="F43"/>
      <c r="G43"/>
      <c r="H43"/>
    </row>
    <row r="44" spans="4:8" ht="12.75">
      <c r="D44"/>
      <c r="F44"/>
      <c r="G44"/>
      <c r="H44"/>
    </row>
    <row r="45" spans="4:8" ht="12.75">
      <c r="D45"/>
      <c r="F45"/>
      <c r="G45"/>
      <c r="H45"/>
    </row>
    <row r="46" spans="4:8" ht="12.75">
      <c r="D46"/>
      <c r="F46"/>
      <c r="G46"/>
      <c r="H46"/>
    </row>
    <row r="47" spans="4:8" ht="12.75">
      <c r="D47"/>
      <c r="F47"/>
      <c r="G47"/>
      <c r="H47"/>
    </row>
    <row r="48" spans="4:8" ht="12.75">
      <c r="D48"/>
      <c r="F48"/>
      <c r="G48"/>
      <c r="H48"/>
    </row>
    <row r="49" spans="4:8" ht="12.75">
      <c r="D49"/>
      <c r="F49"/>
      <c r="G49"/>
      <c r="H49"/>
    </row>
    <row r="50" spans="4:8" ht="12.75">
      <c r="D50"/>
      <c r="F50"/>
      <c r="G50"/>
      <c r="H50"/>
    </row>
    <row r="51" spans="4:8" ht="12.75">
      <c r="D51"/>
      <c r="F51"/>
      <c r="G51"/>
      <c r="H51"/>
    </row>
    <row r="52" spans="4:8" ht="12.75">
      <c r="D52"/>
      <c r="F52"/>
      <c r="G52"/>
      <c r="H52"/>
    </row>
    <row r="53" spans="4:8" ht="12.75">
      <c r="D53"/>
      <c r="F53"/>
      <c r="G53"/>
      <c r="H53"/>
    </row>
    <row r="54" spans="4:8" ht="12.75">
      <c r="D54"/>
      <c r="F54"/>
      <c r="G54"/>
      <c r="H54"/>
    </row>
    <row r="55" spans="4:8" ht="12.75">
      <c r="D55" s="3"/>
      <c r="F55" s="8"/>
      <c r="G55" s="8"/>
      <c r="H55" s="8"/>
    </row>
    <row r="56" spans="4:8" ht="12.75">
      <c r="D56" s="3"/>
      <c r="F56" s="8"/>
      <c r="G56" s="8"/>
      <c r="H56" s="8"/>
    </row>
    <row r="57" spans="4:8" ht="12.75">
      <c r="D57" s="3"/>
      <c r="F57" s="8"/>
      <c r="G57" s="8"/>
      <c r="H57" s="8"/>
    </row>
    <row r="58" spans="4:8" ht="12.75">
      <c r="D58" s="3"/>
      <c r="F58" s="8"/>
      <c r="G58" s="8"/>
      <c r="H58" s="8"/>
    </row>
    <row r="59" spans="4:8" ht="12.75">
      <c r="D59" s="3"/>
      <c r="F59" s="8"/>
      <c r="G59" s="8"/>
      <c r="H59" s="8"/>
    </row>
    <row r="60" spans="4:8" ht="12.75">
      <c r="D60" s="3"/>
      <c r="F60" s="8"/>
      <c r="G60" s="8"/>
      <c r="H60" s="8"/>
    </row>
    <row r="61" spans="4:8" ht="12.75">
      <c r="D61" s="3"/>
      <c r="F61" s="8"/>
      <c r="G61" s="8"/>
      <c r="H61" s="8"/>
    </row>
    <row r="62" spans="4:8" ht="12.75">
      <c r="D62" s="3"/>
      <c r="F62" s="8"/>
      <c r="G62" s="8"/>
      <c r="H62" s="8"/>
    </row>
    <row r="63" spans="4:8" ht="12.75">
      <c r="D63" s="3"/>
      <c r="F63" s="8"/>
      <c r="G63" s="8"/>
      <c r="H63" s="8"/>
    </row>
    <row r="64" spans="4:8" ht="12.75">
      <c r="D64" s="3"/>
      <c r="F64" s="8"/>
      <c r="G64" s="8"/>
      <c r="H64" s="8"/>
    </row>
    <row r="65" spans="4:8" ht="12.75">
      <c r="D65" s="3"/>
      <c r="F65" s="8"/>
      <c r="G65" s="8"/>
      <c r="H65" s="8"/>
    </row>
    <row r="66" spans="4:8" ht="12.75">
      <c r="D66" s="3"/>
      <c r="F66" s="8"/>
      <c r="G66" s="8"/>
      <c r="H66" s="8"/>
    </row>
    <row r="67" spans="4:8" ht="12.75">
      <c r="D67" s="3"/>
      <c r="F67" s="8"/>
      <c r="G67" s="8"/>
      <c r="H67" s="8"/>
    </row>
    <row r="68" spans="4:8" ht="12.75">
      <c r="D68" s="3"/>
      <c r="F68" s="8"/>
      <c r="G68" s="8"/>
      <c r="H68" s="8"/>
    </row>
    <row r="69" spans="4:8" ht="12.75">
      <c r="D69" s="3"/>
      <c r="F69" s="8"/>
      <c r="G69" s="8"/>
      <c r="H69" s="8"/>
    </row>
    <row r="70" spans="4:8" ht="12.75">
      <c r="D70" s="3"/>
      <c r="F70" s="8"/>
      <c r="G70" s="8"/>
      <c r="H70" s="8"/>
    </row>
    <row r="71" spans="4:8" ht="12.75">
      <c r="D71" s="3"/>
      <c r="F71" s="8"/>
      <c r="G71" s="8"/>
      <c r="H71" s="8"/>
    </row>
    <row r="72" spans="4:8" ht="12.75">
      <c r="D72" s="3"/>
      <c r="F72" s="8"/>
      <c r="G72" s="8"/>
      <c r="H72" s="8"/>
    </row>
    <row r="73" spans="4:8" ht="12.75">
      <c r="D73" s="3"/>
      <c r="F73" s="8"/>
      <c r="G73" s="8"/>
      <c r="H73" s="8"/>
    </row>
    <row r="74" spans="4:8" ht="12.75">
      <c r="D74" s="3"/>
      <c r="F74" s="8"/>
      <c r="G74" s="8"/>
      <c r="H74" s="8"/>
    </row>
    <row r="75" spans="4:8" ht="12.75">
      <c r="D75" s="3"/>
      <c r="F75" s="8"/>
      <c r="G75" s="8"/>
      <c r="H75" s="8"/>
    </row>
    <row r="76" spans="4:8" ht="12.75">
      <c r="D76" s="3"/>
      <c r="F76" s="8"/>
      <c r="G76" s="8"/>
      <c r="H76" s="8"/>
    </row>
    <row r="77" spans="4:8" ht="12.75">
      <c r="D77" s="3"/>
      <c r="F77" s="8"/>
      <c r="G77" s="8"/>
      <c r="H77" s="8"/>
    </row>
    <row r="78" spans="4:8" ht="12.75">
      <c r="D78" s="3"/>
      <c r="F78" s="8"/>
      <c r="G78" s="8"/>
      <c r="H78" s="8"/>
    </row>
    <row r="79" spans="4:8" ht="12.75">
      <c r="D79" s="3"/>
      <c r="F79" s="8"/>
      <c r="G79" s="8"/>
      <c r="H79" s="8"/>
    </row>
    <row r="80" spans="4:8" ht="12.75">
      <c r="D80" s="3"/>
      <c r="F80" s="8"/>
      <c r="G80" s="8"/>
      <c r="H80" s="8"/>
    </row>
    <row r="81" spans="4:8" ht="12.75">
      <c r="D81" s="3"/>
      <c r="F81" s="8"/>
      <c r="G81" s="8"/>
      <c r="H81" s="8"/>
    </row>
    <row r="82" spans="4:8" ht="12.75">
      <c r="D82" s="3"/>
      <c r="F82" s="8"/>
      <c r="G82" s="8"/>
      <c r="H82" s="8"/>
    </row>
    <row r="83" spans="4:8" ht="12.75">
      <c r="D83" s="3"/>
      <c r="F83" s="8"/>
      <c r="G83" s="8"/>
      <c r="H83" s="8"/>
    </row>
    <row r="84" spans="4:8" ht="12.75">
      <c r="D84" s="3"/>
      <c r="F84" s="8"/>
      <c r="G84" s="8"/>
      <c r="H84" s="8"/>
    </row>
    <row r="85" spans="4:8" ht="12.75">
      <c r="D85" s="3"/>
      <c r="F85" s="8"/>
      <c r="G85" s="8"/>
      <c r="H85" s="8"/>
    </row>
    <row r="86" spans="4:8" ht="12.75">
      <c r="D86" s="3"/>
      <c r="F86" s="8"/>
      <c r="G86" s="8"/>
      <c r="H86" s="8"/>
    </row>
    <row r="87" spans="4:8" ht="12.75">
      <c r="D87" s="3"/>
      <c r="F87" s="8"/>
      <c r="G87" s="8"/>
      <c r="H87" s="8"/>
    </row>
    <row r="88" spans="4:8" ht="12.75">
      <c r="D88" s="3"/>
      <c r="F88" s="8"/>
      <c r="G88" s="8"/>
      <c r="H88" s="8"/>
    </row>
    <row r="89" spans="4:8" ht="12.75">
      <c r="D89" s="3"/>
      <c r="F89" s="8"/>
      <c r="G89" s="8"/>
      <c r="H89" s="8"/>
    </row>
    <row r="90" spans="4:8" ht="12.75">
      <c r="D90" s="3"/>
      <c r="F90" s="8"/>
      <c r="G90" s="8"/>
      <c r="H90" s="8"/>
    </row>
    <row r="91" spans="4:8" ht="12.75">
      <c r="D91" s="3"/>
      <c r="F91" s="8"/>
      <c r="G91" s="8"/>
      <c r="H91" s="8"/>
    </row>
    <row r="92" spans="4:8" ht="12.75">
      <c r="D92" s="3"/>
      <c r="F92" s="8"/>
      <c r="G92" s="8"/>
      <c r="H92" s="8"/>
    </row>
    <row r="93" spans="4:8" ht="12.75">
      <c r="D93" s="3"/>
      <c r="F93" s="8"/>
      <c r="G93" s="8"/>
      <c r="H93" s="8"/>
    </row>
    <row r="94" spans="4:8" ht="12.75">
      <c r="D94" s="3"/>
      <c r="F94" s="8"/>
      <c r="G94" s="8"/>
      <c r="H94" s="8"/>
    </row>
    <row r="95" spans="4:8" ht="12.75">
      <c r="D95" s="3"/>
      <c r="F95" s="8"/>
      <c r="G95" s="8"/>
      <c r="H95" s="8"/>
    </row>
    <row r="96" spans="4:8" ht="12.75">
      <c r="D96" s="3"/>
      <c r="F96" s="8"/>
      <c r="G96" s="8"/>
      <c r="H96" s="8"/>
    </row>
    <row r="97" spans="4:8" ht="12.75">
      <c r="D97" s="3"/>
      <c r="F97" s="8"/>
      <c r="G97" s="8"/>
      <c r="H97" s="8"/>
    </row>
    <row r="98" spans="4:8" ht="12.75">
      <c r="D98" s="3"/>
      <c r="F98" s="8"/>
      <c r="G98" s="8"/>
      <c r="H98" s="8"/>
    </row>
    <row r="99" spans="4:8" ht="12.75">
      <c r="D99" s="3"/>
      <c r="F99" s="8"/>
      <c r="G99" s="8"/>
      <c r="H99" s="8"/>
    </row>
    <row r="100" spans="4:8" ht="12.75">
      <c r="D100" s="3"/>
      <c r="F100" s="8"/>
      <c r="G100" s="8"/>
      <c r="H100" s="8"/>
    </row>
    <row r="101" spans="4:8" ht="12.75">
      <c r="D101" s="3"/>
      <c r="F101" s="8"/>
      <c r="G101" s="8"/>
      <c r="H101" s="8"/>
    </row>
    <row r="102" spans="4:8" ht="12.75">
      <c r="D102" s="3"/>
      <c r="F102" s="8"/>
      <c r="G102" s="8"/>
      <c r="H102" s="8"/>
    </row>
    <row r="103" spans="4:8" ht="12.75">
      <c r="D103" s="3"/>
      <c r="F103" s="8"/>
      <c r="G103" s="8"/>
      <c r="H103" s="8"/>
    </row>
    <row r="104" spans="4:8" ht="12.75">
      <c r="D104" s="3"/>
      <c r="F104" s="8"/>
      <c r="G104" s="8"/>
      <c r="H104" s="8"/>
    </row>
    <row r="105" spans="4:8" ht="12.75">
      <c r="D105" s="3"/>
      <c r="F105" s="8"/>
      <c r="G105" s="8"/>
      <c r="H105" s="8"/>
    </row>
    <row r="106" spans="4:8" ht="12.75">
      <c r="D106" s="3"/>
      <c r="F106" s="8"/>
      <c r="G106" s="8"/>
      <c r="H106" s="8"/>
    </row>
    <row r="107" spans="4:8" ht="12.75">
      <c r="D107" s="3"/>
      <c r="F107" s="8"/>
      <c r="G107" s="8"/>
      <c r="H107" s="8"/>
    </row>
    <row r="108" spans="4:8" ht="12.75">
      <c r="D108" s="3"/>
      <c r="F108" s="8"/>
      <c r="G108" s="8"/>
      <c r="H108" s="8"/>
    </row>
    <row r="109" spans="4:8" ht="12.75">
      <c r="D109" s="3"/>
      <c r="F109" s="8"/>
      <c r="G109" s="8"/>
      <c r="H109" s="8"/>
    </row>
    <row r="110" spans="4:8" ht="12.75">
      <c r="D110" s="3"/>
      <c r="F110" s="8"/>
      <c r="G110" s="8"/>
      <c r="H110" s="8"/>
    </row>
    <row r="111" spans="4:8" ht="12.75">
      <c r="D111" s="3"/>
      <c r="F111" s="8"/>
      <c r="G111" s="8"/>
      <c r="H111" s="8"/>
    </row>
    <row r="112" spans="4:8" ht="12.75">
      <c r="D112" s="3"/>
      <c r="F112" s="8"/>
      <c r="G112" s="8"/>
      <c r="H112" s="8"/>
    </row>
    <row r="113" spans="4:8" ht="12.75">
      <c r="D113" s="3"/>
      <c r="F113" s="8"/>
      <c r="G113" s="8"/>
      <c r="H113" s="8"/>
    </row>
    <row r="114" spans="4:8" ht="12.75">
      <c r="D114" s="3"/>
      <c r="F114" s="8"/>
      <c r="G114" s="8"/>
      <c r="H114" s="8"/>
    </row>
    <row r="115" spans="4:8" ht="12.75">
      <c r="D115" s="3"/>
      <c r="F115" s="8"/>
      <c r="G115" s="8"/>
      <c r="H115" s="8"/>
    </row>
    <row r="116" spans="4:8" ht="12.75">
      <c r="D116" s="3"/>
      <c r="F116" s="8"/>
      <c r="G116" s="8"/>
      <c r="H116" s="8"/>
    </row>
    <row r="117" spans="4:8" ht="12.75">
      <c r="D117" s="3"/>
      <c r="F117" s="8"/>
      <c r="G117" s="8"/>
      <c r="H117" s="8"/>
    </row>
    <row r="118" spans="4:8" ht="12.75">
      <c r="D118" s="3"/>
      <c r="F118" s="8"/>
      <c r="G118" s="8"/>
      <c r="H118" s="8"/>
    </row>
    <row r="119" spans="4:8" ht="12.75">
      <c r="D119" s="3"/>
      <c r="F119" s="8"/>
      <c r="G119" s="8"/>
      <c r="H119" s="8"/>
    </row>
    <row r="120" spans="4:8" ht="12.75">
      <c r="D120" s="3"/>
      <c r="F120" s="8"/>
      <c r="G120" s="8"/>
      <c r="H120" s="8"/>
    </row>
    <row r="121" spans="4:8" ht="12.75">
      <c r="D121" s="3"/>
      <c r="F121" s="8"/>
      <c r="G121" s="8"/>
      <c r="H121" s="8"/>
    </row>
    <row r="122" spans="4:8" ht="12.75">
      <c r="D122" s="3"/>
      <c r="F122" s="8"/>
      <c r="G122" s="8"/>
      <c r="H122" s="8"/>
    </row>
    <row r="123" spans="4:8" ht="12.75">
      <c r="D123" s="3"/>
      <c r="F123" s="8"/>
      <c r="G123" s="8"/>
      <c r="H123" s="8"/>
    </row>
    <row r="124" spans="4:8" ht="12.75">
      <c r="D124" s="3"/>
      <c r="F124" s="8"/>
      <c r="G124" s="8"/>
      <c r="H124" s="8"/>
    </row>
    <row r="125" spans="4:8" ht="12.75">
      <c r="D125" s="3"/>
      <c r="F125" s="8"/>
      <c r="G125" s="8"/>
      <c r="H125" s="8"/>
    </row>
    <row r="126" spans="4:8" ht="12.75">
      <c r="D126" s="3"/>
      <c r="F126" s="8"/>
      <c r="G126" s="8"/>
      <c r="H126" s="8"/>
    </row>
    <row r="127" spans="4:8" ht="12.75">
      <c r="D127" s="3"/>
      <c r="F127" s="8"/>
      <c r="G127" s="8"/>
      <c r="H127" s="8"/>
    </row>
    <row r="128" spans="4:8" ht="12.75">
      <c r="D128" s="3"/>
      <c r="F128" s="8"/>
      <c r="G128" s="8"/>
      <c r="H128" s="8"/>
    </row>
    <row r="129" spans="4:8" ht="12.75">
      <c r="D129" s="3"/>
      <c r="F129" s="8"/>
      <c r="G129" s="8"/>
      <c r="H129" s="8"/>
    </row>
    <row r="130" spans="4:8" ht="12.75">
      <c r="D130" s="3"/>
      <c r="F130" s="8"/>
      <c r="G130" s="8"/>
      <c r="H130" s="8"/>
    </row>
    <row r="131" spans="4:8" ht="12.75">
      <c r="D131" s="3"/>
      <c r="F131" s="8"/>
      <c r="G131" s="8"/>
      <c r="H131" s="8"/>
    </row>
    <row r="132" spans="4:8" ht="12.75">
      <c r="D132" s="3"/>
      <c r="F132" s="8"/>
      <c r="G132" s="8"/>
      <c r="H132" s="8"/>
    </row>
    <row r="133" spans="4:8" ht="12.75">
      <c r="D133" s="3"/>
      <c r="F133" s="8"/>
      <c r="G133" s="8"/>
      <c r="H133" s="8"/>
    </row>
    <row r="134" spans="4:8" ht="12.75">
      <c r="D134" s="3"/>
      <c r="F134" s="8"/>
      <c r="G134" s="8"/>
      <c r="H134" s="8"/>
    </row>
    <row r="135" spans="4:8" ht="12.75">
      <c r="D135" s="3"/>
      <c r="F135" s="8"/>
      <c r="G135" s="8"/>
      <c r="H135" s="8"/>
    </row>
    <row r="136" spans="4:8" ht="12.75">
      <c r="D136" s="3"/>
      <c r="F136" s="8"/>
      <c r="G136" s="8"/>
      <c r="H136" s="8"/>
    </row>
    <row r="137" spans="4:8" ht="12.75">
      <c r="D137" s="3"/>
      <c r="F137" s="8"/>
      <c r="G137" s="8"/>
      <c r="H137" s="8"/>
    </row>
    <row r="138" spans="4:8" ht="12.75">
      <c r="D138" s="3"/>
      <c r="F138" s="8"/>
      <c r="G138" s="8"/>
      <c r="H138" s="8"/>
    </row>
    <row r="139" spans="4:8" ht="12.75">
      <c r="D139" s="3"/>
      <c r="F139" s="8"/>
      <c r="G139" s="8"/>
      <c r="H139" s="8"/>
    </row>
    <row r="140" spans="4:8" ht="12.75">
      <c r="D140" s="3"/>
      <c r="F140" s="8"/>
      <c r="G140" s="8"/>
      <c r="H140" s="8"/>
    </row>
    <row r="141" spans="4:8" ht="12.75">
      <c r="D141" s="3"/>
      <c r="F141" s="8"/>
      <c r="G141" s="8"/>
      <c r="H141" s="8"/>
    </row>
    <row r="142" spans="4:8" ht="12.75">
      <c r="D142" s="3"/>
      <c r="F142" s="8"/>
      <c r="G142" s="8"/>
      <c r="H142" s="8"/>
    </row>
    <row r="143" spans="4:8" ht="12.75">
      <c r="D143" s="3"/>
      <c r="F143" s="8"/>
      <c r="G143" s="8"/>
      <c r="H143" s="8"/>
    </row>
    <row r="144" spans="4:8" ht="12.75">
      <c r="D144" s="3"/>
      <c r="F144" s="8"/>
      <c r="G144" s="8"/>
      <c r="H144" s="8"/>
    </row>
    <row r="145" spans="4:8" ht="12.75">
      <c r="D145" s="3"/>
      <c r="F145" s="8"/>
      <c r="G145" s="8"/>
      <c r="H145" s="8"/>
    </row>
    <row r="146" spans="4:8" ht="12.75">
      <c r="D146" s="3"/>
      <c r="F146" s="8"/>
      <c r="G146" s="8"/>
      <c r="H146" s="8"/>
    </row>
    <row r="147" spans="4:8" ht="12.75">
      <c r="D147" s="3"/>
      <c r="F147" s="8"/>
      <c r="G147" s="8"/>
      <c r="H147" s="8"/>
    </row>
    <row r="148" spans="4:8" ht="12.75">
      <c r="D148" s="3"/>
      <c r="F148" s="8"/>
      <c r="G148" s="8"/>
      <c r="H148" s="8"/>
    </row>
    <row r="149" spans="4:8" ht="12.75">
      <c r="D149" s="3"/>
      <c r="F149" s="8"/>
      <c r="G149" s="8"/>
      <c r="H149" s="8"/>
    </row>
    <row r="150" spans="4:8" ht="12.75">
      <c r="D150" s="3"/>
      <c r="F150" s="8"/>
      <c r="G150" s="8"/>
      <c r="H150" s="8"/>
    </row>
    <row r="151" spans="4:8" ht="12.75">
      <c r="D151" s="3"/>
      <c r="F151" s="8"/>
      <c r="G151" s="8"/>
      <c r="H151" s="8"/>
    </row>
    <row r="152" spans="4:8" ht="12.75">
      <c r="D152" s="3"/>
      <c r="F152" s="8"/>
      <c r="G152" s="8"/>
      <c r="H152" s="8"/>
    </row>
    <row r="153" spans="4:8" ht="12.75">
      <c r="D153" s="3"/>
      <c r="F153" s="8"/>
      <c r="G153" s="8"/>
      <c r="H153" s="8"/>
    </row>
    <row r="154" spans="4:8" ht="12.75">
      <c r="D154" s="3"/>
      <c r="F154" s="8"/>
      <c r="G154" s="8"/>
      <c r="H154" s="8"/>
    </row>
    <row r="155" spans="4:8" ht="12.75">
      <c r="D155" s="3"/>
      <c r="F155" s="8"/>
      <c r="G155" s="8"/>
      <c r="H155" s="8"/>
    </row>
    <row r="156" spans="4:8" ht="12.75">
      <c r="D156" s="3"/>
      <c r="F156" s="8"/>
      <c r="G156" s="8"/>
      <c r="H156" s="8"/>
    </row>
    <row r="157" spans="4:8" ht="12.75">
      <c r="D157" s="3"/>
      <c r="F157" s="8"/>
      <c r="G157" s="8"/>
      <c r="H157" s="8"/>
    </row>
    <row r="158" spans="4:8" ht="12.75">
      <c r="D158" s="3"/>
      <c r="F158" s="8"/>
      <c r="G158" s="8"/>
      <c r="H158" s="8"/>
    </row>
    <row r="159" spans="4:8" ht="12.75">
      <c r="D159" s="3"/>
      <c r="F159" s="8"/>
      <c r="G159" s="8"/>
      <c r="H159" s="8"/>
    </row>
    <row r="160" spans="4:8" ht="12.75">
      <c r="D160" s="3"/>
      <c r="F160" s="8"/>
      <c r="G160" s="8"/>
      <c r="H160" s="8"/>
    </row>
    <row r="161" spans="4:8" ht="12.75">
      <c r="D161" s="3"/>
      <c r="F161" s="8"/>
      <c r="G161" s="8"/>
      <c r="H161" s="8"/>
    </row>
    <row r="162" spans="4:8" ht="12.75">
      <c r="D162" s="3"/>
      <c r="F162" s="8"/>
      <c r="G162" s="8"/>
      <c r="H162" s="8"/>
    </row>
    <row r="163" spans="4:8" ht="12.75">
      <c r="D163" s="3"/>
      <c r="F163" s="8"/>
      <c r="G163" s="8"/>
      <c r="H163" s="8"/>
    </row>
    <row r="164" spans="4:8" ht="12.75">
      <c r="D164" s="3"/>
      <c r="F164" s="8"/>
      <c r="G164" s="8"/>
      <c r="H164" s="8"/>
    </row>
    <row r="165" spans="4:8" ht="12.75">
      <c r="D165" s="3"/>
      <c r="F165" s="8"/>
      <c r="G165" s="8"/>
      <c r="H165" s="8"/>
    </row>
    <row r="166" spans="4:8" ht="12.75">
      <c r="D166" s="3"/>
      <c r="F166" s="8"/>
      <c r="G166" s="8"/>
      <c r="H166" s="8"/>
    </row>
    <row r="167" spans="4:8" ht="12.75">
      <c r="D167" s="3"/>
      <c r="F167" s="8"/>
      <c r="G167" s="8"/>
      <c r="H167" s="8"/>
    </row>
    <row r="168" spans="4:8" ht="12.75">
      <c r="D168" s="3"/>
      <c r="F168" s="8"/>
      <c r="G168" s="8"/>
      <c r="H168" s="8"/>
    </row>
    <row r="169" spans="4:8" ht="12.75">
      <c r="D169" s="3"/>
      <c r="F169" s="8"/>
      <c r="G169" s="8"/>
      <c r="H169" s="8"/>
    </row>
    <row r="170" spans="4:8" ht="12.75">
      <c r="D170" s="3"/>
      <c r="F170" s="8"/>
      <c r="G170" s="8"/>
      <c r="H170" s="8"/>
    </row>
    <row r="171" spans="4:8" ht="12.75">
      <c r="D171" s="3"/>
      <c r="F171" s="8"/>
      <c r="G171" s="8"/>
      <c r="H171" s="8"/>
    </row>
    <row r="172" spans="4:8" ht="12.75">
      <c r="D172" s="3"/>
      <c r="F172" s="8"/>
      <c r="G172" s="8"/>
      <c r="H172" s="8"/>
    </row>
    <row r="173" spans="4:8" ht="12.75">
      <c r="D173" s="3"/>
      <c r="F173" s="8"/>
      <c r="G173" s="8"/>
      <c r="H173" s="8"/>
    </row>
    <row r="174" spans="4:8" ht="12.75">
      <c r="D174" s="3"/>
      <c r="F174" s="8"/>
      <c r="G174" s="8"/>
      <c r="H174" s="8"/>
    </row>
    <row r="175" spans="4:8" ht="12.75">
      <c r="D175" s="3"/>
      <c r="F175" s="8"/>
      <c r="G175" s="8"/>
      <c r="H175" s="8"/>
    </row>
    <row r="176" spans="4:8" ht="12.75">
      <c r="D176" s="3"/>
      <c r="F176" s="8"/>
      <c r="G176" s="8"/>
      <c r="H176" s="8"/>
    </row>
    <row r="177" spans="4:8" ht="12.75">
      <c r="D177" s="3"/>
      <c r="F177" s="8"/>
      <c r="G177" s="8"/>
      <c r="H177" s="8"/>
    </row>
    <row r="178" spans="4:8" ht="12.75">
      <c r="D178" s="3"/>
      <c r="F178" s="8"/>
      <c r="G178" s="8"/>
      <c r="H178" s="8"/>
    </row>
    <row r="179" spans="4:8" ht="12.75">
      <c r="D179" s="3"/>
      <c r="F179" s="8"/>
      <c r="G179" s="8"/>
      <c r="H179" s="8"/>
    </row>
    <row r="180" spans="4:8" ht="12.75">
      <c r="D180" s="3"/>
      <c r="F180" s="8"/>
      <c r="G180" s="8"/>
      <c r="H180" s="8"/>
    </row>
    <row r="181" spans="4:8" ht="12.75">
      <c r="D181" s="3"/>
      <c r="F181" s="8"/>
      <c r="G181" s="8"/>
      <c r="H181" s="8"/>
    </row>
    <row r="182" spans="4:8" ht="12.75">
      <c r="D182" s="3"/>
      <c r="F182" s="8"/>
      <c r="G182" s="8"/>
      <c r="H182" s="8"/>
    </row>
    <row r="183" spans="4:8" ht="12.75">
      <c r="D183" s="3"/>
      <c r="F183" s="8"/>
      <c r="G183" s="8"/>
      <c r="H183" s="8"/>
    </row>
    <row r="184" spans="4:8" ht="12.75">
      <c r="D184" s="3"/>
      <c r="F184" s="8"/>
      <c r="G184" s="8"/>
      <c r="H184" s="8"/>
    </row>
    <row r="185" spans="4:8" ht="12.75">
      <c r="D185" s="3"/>
      <c r="F185" s="8"/>
      <c r="G185" s="8"/>
      <c r="H185" s="8"/>
    </row>
    <row r="186" spans="4:8" ht="12.75">
      <c r="D186" s="3"/>
      <c r="F186" s="8"/>
      <c r="G186" s="8"/>
      <c r="H186" s="8"/>
    </row>
    <row r="187" spans="4:8" ht="12.75">
      <c r="D187" s="3"/>
      <c r="F187" s="8"/>
      <c r="G187" s="8"/>
      <c r="H187" s="8"/>
    </row>
    <row r="188" spans="4:8" ht="12.75">
      <c r="D188" s="3"/>
      <c r="F188" s="8"/>
      <c r="G188" s="8"/>
      <c r="H188" s="8"/>
    </row>
    <row r="189" spans="4:8" ht="12.75">
      <c r="D189" s="3"/>
      <c r="F189" s="8"/>
      <c r="G189" s="8"/>
      <c r="H189" s="8"/>
    </row>
    <row r="190" spans="4:8" ht="12.75">
      <c r="D190" s="3"/>
      <c r="F190" s="8"/>
      <c r="G190" s="8"/>
      <c r="H190" s="8"/>
    </row>
    <row r="191" spans="4:8" ht="12.75">
      <c r="D191" s="3"/>
      <c r="F191" s="8"/>
      <c r="G191" s="8"/>
      <c r="H191" s="8"/>
    </row>
    <row r="192" spans="4:8" ht="12.75">
      <c r="D192" s="3"/>
      <c r="F192" s="8"/>
      <c r="G192" s="8"/>
      <c r="H192" s="8"/>
    </row>
    <row r="193" spans="4:8" ht="12.75">
      <c r="D193" s="3"/>
      <c r="F193" s="8"/>
      <c r="G193" s="8"/>
      <c r="H193" s="8"/>
    </row>
    <row r="194" spans="4:8" ht="12.75">
      <c r="D194" s="3"/>
      <c r="F194" s="8"/>
      <c r="G194" s="8"/>
      <c r="H194" s="8"/>
    </row>
    <row r="195" spans="4:8" ht="12.75">
      <c r="D195" s="3"/>
      <c r="F195" s="8"/>
      <c r="G195" s="8"/>
      <c r="H195" s="8"/>
    </row>
    <row r="196" spans="4:8" ht="12.75">
      <c r="D196" s="3"/>
      <c r="F196" s="8"/>
      <c r="G196" s="8"/>
      <c r="H196" s="8"/>
    </row>
    <row r="197" spans="4:8" ht="12.75">
      <c r="D197" s="3"/>
      <c r="F197" s="8"/>
      <c r="G197" s="8"/>
      <c r="H197" s="8"/>
    </row>
    <row r="198" spans="4:8" ht="12.75">
      <c r="D198" s="3"/>
      <c r="F198" s="8"/>
      <c r="G198" s="8"/>
      <c r="H198" s="8"/>
    </row>
    <row r="199" spans="4:8" ht="12.75">
      <c r="D199" s="3"/>
      <c r="F199" s="8"/>
      <c r="G199" s="8"/>
      <c r="H199" s="8"/>
    </row>
    <row r="200" spans="4:8" ht="12.75">
      <c r="D200" s="3"/>
      <c r="F200" s="8"/>
      <c r="G200" s="8"/>
      <c r="H200" s="8"/>
    </row>
    <row r="201" spans="4:8" ht="12.75">
      <c r="D201" s="3"/>
      <c r="F201" s="8"/>
      <c r="G201" s="8"/>
      <c r="H201" s="8"/>
    </row>
    <row r="202" spans="4:8" ht="12.75">
      <c r="D202" s="3"/>
      <c r="F202" s="8"/>
      <c r="G202" s="8"/>
      <c r="H202" s="8"/>
    </row>
    <row r="203" spans="4:8" ht="12.75">
      <c r="D203" s="3"/>
      <c r="F203" s="8"/>
      <c r="G203" s="8"/>
      <c r="H203" s="8"/>
    </row>
    <row r="204" spans="4:8" ht="12.75">
      <c r="D204" s="3"/>
      <c r="F204" s="8"/>
      <c r="G204" s="8"/>
      <c r="H204" s="8"/>
    </row>
    <row r="205" spans="4:8" ht="12.75">
      <c r="D205" s="3"/>
      <c r="F205" s="8"/>
      <c r="G205" s="8"/>
      <c r="H205" s="8"/>
    </row>
    <row r="206" spans="4:8" ht="12.75">
      <c r="D206" s="3"/>
      <c r="F206" s="8"/>
      <c r="G206" s="8"/>
      <c r="H206" s="8"/>
    </row>
    <row r="207" spans="4:8" ht="12.75">
      <c r="D207" s="3"/>
      <c r="F207" s="8"/>
      <c r="G207" s="8"/>
      <c r="H207" s="8"/>
    </row>
    <row r="208" spans="4:8" ht="12.75">
      <c r="D208" s="3"/>
      <c r="F208" s="8"/>
      <c r="G208" s="8"/>
      <c r="H208" s="8"/>
    </row>
    <row r="209" spans="4:8" ht="12.75">
      <c r="D209" s="3"/>
      <c r="F209" s="8"/>
      <c r="G209" s="8"/>
      <c r="H209" s="8"/>
    </row>
    <row r="210" spans="4:8" ht="12.75">
      <c r="D210" s="3"/>
      <c r="F210" s="8"/>
      <c r="G210" s="8"/>
      <c r="H210" s="8"/>
    </row>
    <row r="211" spans="4:8" ht="12.75">
      <c r="D211" s="3"/>
      <c r="F211" s="8"/>
      <c r="G211" s="8"/>
      <c r="H211" s="8"/>
    </row>
    <row r="212" spans="4:8" ht="12.75">
      <c r="D212" s="3"/>
      <c r="F212" s="8"/>
      <c r="G212" s="8"/>
      <c r="H212" s="8"/>
    </row>
    <row r="213" spans="4:8" ht="12.75">
      <c r="D213" s="3"/>
      <c r="F213" s="8"/>
      <c r="G213" s="8"/>
      <c r="H213" s="8"/>
    </row>
    <row r="214" spans="4:8" ht="12.75">
      <c r="D214" s="3"/>
      <c r="F214" s="8"/>
      <c r="G214" s="8"/>
      <c r="H214" s="8"/>
    </row>
    <row r="215" spans="4:8" ht="12.75">
      <c r="D215" s="3"/>
      <c r="F215" s="8"/>
      <c r="G215" s="8"/>
      <c r="H215" s="8"/>
    </row>
    <row r="216" spans="4:8" ht="12.75">
      <c r="D216" s="3"/>
      <c r="F216" s="8"/>
      <c r="G216" s="8"/>
      <c r="H216" s="8"/>
    </row>
    <row r="217" spans="4:8" ht="12.75">
      <c r="D217" s="3"/>
      <c r="F217" s="8"/>
      <c r="G217" s="8"/>
      <c r="H217" s="8"/>
    </row>
    <row r="218" spans="4:8" ht="12.75">
      <c r="D218" s="3"/>
      <c r="F218" s="8"/>
      <c r="G218" s="8"/>
      <c r="H218" s="8"/>
    </row>
    <row r="219" spans="4:8" ht="12.75">
      <c r="D219" s="3"/>
      <c r="F219" s="8"/>
      <c r="G219" s="8"/>
      <c r="H219" s="8"/>
    </row>
    <row r="220" spans="4:8" ht="12.75">
      <c r="D220" s="3"/>
      <c r="F220" s="8"/>
      <c r="G220" s="8"/>
      <c r="H220" s="8"/>
    </row>
    <row r="221" spans="4:8" ht="12.75">
      <c r="D221" s="3"/>
      <c r="F221" s="8"/>
      <c r="G221" s="8"/>
      <c r="H221" s="8"/>
    </row>
    <row r="222" spans="4:8" ht="12.75">
      <c r="D222" s="3"/>
      <c r="F222" s="8"/>
      <c r="G222" s="8"/>
      <c r="H222" s="8"/>
    </row>
    <row r="223" spans="4:8" ht="12.75">
      <c r="D223" s="3"/>
      <c r="F223" s="8"/>
      <c r="G223" s="8"/>
      <c r="H223" s="8"/>
    </row>
    <row r="224" spans="4:8" ht="12.75">
      <c r="D224" s="3"/>
      <c r="F224" s="8"/>
      <c r="G224" s="8"/>
      <c r="H224" s="8"/>
    </row>
    <row r="225" spans="4:8" ht="12.75">
      <c r="D225" s="3"/>
      <c r="F225" s="8"/>
      <c r="G225" s="8"/>
      <c r="H225" s="8"/>
    </row>
    <row r="226" spans="4:8" ht="12.75">
      <c r="D226" s="3"/>
      <c r="F226" s="8"/>
      <c r="G226" s="8"/>
      <c r="H226" s="8"/>
    </row>
    <row r="227" spans="4:8" ht="12.75">
      <c r="D227" s="3"/>
      <c r="F227" s="8"/>
      <c r="G227" s="8"/>
      <c r="H227" s="8"/>
    </row>
    <row r="228" spans="4:8" ht="12.75">
      <c r="D228" s="3"/>
      <c r="F228" s="8"/>
      <c r="G228" s="8"/>
      <c r="H228" s="8"/>
    </row>
    <row r="229" spans="4:8" ht="12.75">
      <c r="D229" s="3"/>
      <c r="F229" s="8"/>
      <c r="G229" s="8"/>
      <c r="H229" s="8"/>
    </row>
    <row r="230" spans="4:8" ht="12.75">
      <c r="D230" s="3"/>
      <c r="F230" s="8"/>
      <c r="G230" s="8"/>
      <c r="H230" s="8"/>
    </row>
    <row r="231" spans="4:8" ht="12.75">
      <c r="D231" s="3"/>
      <c r="F231" s="8"/>
      <c r="G231" s="8"/>
      <c r="H231" s="8"/>
    </row>
    <row r="232" spans="4:8" ht="12.75">
      <c r="D232" s="3"/>
      <c r="F232" s="8"/>
      <c r="G232" s="8"/>
      <c r="H232" s="8"/>
    </row>
    <row r="233" spans="4:8" ht="12.75">
      <c r="D233" s="3"/>
      <c r="F233" s="8"/>
      <c r="G233" s="8"/>
      <c r="H233" s="8"/>
    </row>
    <row r="234" spans="4:8" ht="12.75">
      <c r="D234" s="3"/>
      <c r="F234" s="8"/>
      <c r="G234" s="8"/>
      <c r="H234" s="8"/>
    </row>
    <row r="235" spans="4:8" ht="12.75">
      <c r="D235" s="3"/>
      <c r="F235" s="8"/>
      <c r="G235" s="8"/>
      <c r="H235" s="8"/>
    </row>
    <row r="236" spans="4:8" ht="12.75">
      <c r="D236" s="3"/>
      <c r="F236" s="8"/>
      <c r="G236" s="8"/>
      <c r="H236" s="8"/>
    </row>
    <row r="237" spans="4:8" ht="12.75">
      <c r="D237" s="3"/>
      <c r="F237" s="8"/>
      <c r="G237" s="8"/>
      <c r="H237" s="8"/>
    </row>
    <row r="238" spans="4:8" ht="12.75">
      <c r="D238" s="3"/>
      <c r="F238" s="8"/>
      <c r="G238" s="8"/>
      <c r="H238" s="8"/>
    </row>
    <row r="239" spans="4:8" ht="12.75">
      <c r="D239" s="3"/>
      <c r="F239" s="8"/>
      <c r="G239" s="8"/>
      <c r="H239" s="8"/>
    </row>
    <row r="240" spans="4:8" ht="12.75">
      <c r="D240" s="3"/>
      <c r="F240" s="8"/>
      <c r="G240" s="8"/>
      <c r="H240" s="8"/>
    </row>
    <row r="241" spans="4:8" ht="12.75">
      <c r="D241" s="3"/>
      <c r="F241" s="8"/>
      <c r="G241" s="8"/>
      <c r="H241" s="8"/>
    </row>
    <row r="242" spans="4:8" ht="12.75">
      <c r="D242" s="3"/>
      <c r="F242" s="8"/>
      <c r="G242" s="8"/>
      <c r="H242" s="8"/>
    </row>
    <row r="243" spans="4:8" ht="12.75">
      <c r="D243" s="3"/>
      <c r="F243" s="8"/>
      <c r="G243" s="8"/>
      <c r="H243" s="8"/>
    </row>
    <row r="244" spans="4:8" ht="12.75">
      <c r="D244" s="3"/>
      <c r="F244" s="8"/>
      <c r="G244" s="8"/>
      <c r="H244" s="8"/>
    </row>
    <row r="245" spans="4:8" ht="12.75">
      <c r="D245" s="3"/>
      <c r="F245" s="8"/>
      <c r="G245" s="8"/>
      <c r="H245" s="8"/>
    </row>
    <row r="246" spans="4:8" ht="12.75">
      <c r="D246" s="3"/>
      <c r="F246" s="8"/>
      <c r="G246" s="8"/>
      <c r="H246" s="8"/>
    </row>
    <row r="247" spans="4:8" ht="12.75">
      <c r="D247" s="3"/>
      <c r="F247" s="8"/>
      <c r="G247" s="8"/>
      <c r="H247" s="8"/>
    </row>
    <row r="248" spans="4:8" ht="12.75">
      <c r="D248" s="3"/>
      <c r="F248" s="8"/>
      <c r="G248" s="8"/>
      <c r="H248" s="8"/>
    </row>
    <row r="249" spans="4:8" ht="12.75">
      <c r="D249" s="3"/>
      <c r="F249" s="8"/>
      <c r="G249" s="8"/>
      <c r="H249" s="8"/>
    </row>
    <row r="250" spans="4:8" ht="12.75">
      <c r="D250" s="3"/>
      <c r="F250" s="8"/>
      <c r="G250" s="8"/>
      <c r="H250" s="8"/>
    </row>
    <row r="251" spans="4:8" ht="12.75">
      <c r="D251" s="3"/>
      <c r="F251" s="8"/>
      <c r="G251" s="8"/>
      <c r="H251" s="8"/>
    </row>
    <row r="252" spans="4:8" ht="12.75">
      <c r="D252" s="3"/>
      <c r="F252" s="8"/>
      <c r="G252" s="8"/>
      <c r="H252" s="8"/>
    </row>
    <row r="253" spans="4:8" ht="12.75">
      <c r="D253" s="3"/>
      <c r="F253" s="8"/>
      <c r="G253" s="8"/>
      <c r="H253" s="8"/>
    </row>
    <row r="254" spans="4:8" ht="12.75">
      <c r="D254" s="3"/>
      <c r="F254" s="8"/>
      <c r="G254" s="8"/>
      <c r="H254" s="8"/>
    </row>
    <row r="255" spans="4:8" ht="12.75">
      <c r="D255" s="3"/>
      <c r="F255" s="8"/>
      <c r="G255" s="8"/>
      <c r="H255" s="8"/>
    </row>
    <row r="256" spans="4:8" ht="12.75">
      <c r="D256" s="3"/>
      <c r="F256" s="8"/>
      <c r="G256" s="8"/>
      <c r="H256" s="8"/>
    </row>
    <row r="257" spans="4:8" ht="12.75">
      <c r="D257" s="3"/>
      <c r="F257" s="8"/>
      <c r="G257" s="8"/>
      <c r="H257" s="8"/>
    </row>
    <row r="258" spans="4:8" ht="12.75">
      <c r="D258" s="3"/>
      <c r="F258" s="8"/>
      <c r="G258" s="8"/>
      <c r="H258" s="8"/>
    </row>
    <row r="259" spans="4:8" ht="12.75">
      <c r="D259" s="3"/>
      <c r="F259" s="8"/>
      <c r="G259" s="8"/>
      <c r="H259" s="8"/>
    </row>
    <row r="260" spans="4:8" ht="12.75">
      <c r="D260" s="3"/>
      <c r="F260" s="8"/>
      <c r="G260" s="8"/>
      <c r="H260" s="8"/>
    </row>
    <row r="261" spans="4:8" ht="12.75">
      <c r="D261" s="3"/>
      <c r="F261" s="8"/>
      <c r="G261" s="8"/>
      <c r="H261" s="8"/>
    </row>
    <row r="262" spans="4:8" ht="12.75">
      <c r="D262" s="3"/>
      <c r="F262" s="8"/>
      <c r="G262" s="8"/>
      <c r="H262" s="8"/>
    </row>
    <row r="263" spans="4:8" ht="12.75">
      <c r="D263" s="3"/>
      <c r="F263" s="8"/>
      <c r="G263" s="8"/>
      <c r="H263" s="8"/>
    </row>
    <row r="264" spans="4:8" ht="12.75">
      <c r="D264" s="3"/>
      <c r="F264" s="8"/>
      <c r="G264" s="8"/>
      <c r="H264" s="8"/>
    </row>
    <row r="265" spans="4:8" ht="12.75">
      <c r="D265" s="3"/>
      <c r="F265" s="8"/>
      <c r="G265" s="8"/>
      <c r="H265" s="8"/>
    </row>
    <row r="266" spans="4:8" ht="12.75">
      <c r="D266" s="3"/>
      <c r="F266" s="8"/>
      <c r="G266" s="8"/>
      <c r="H266" s="8"/>
    </row>
    <row r="267" spans="4:8" ht="12.75">
      <c r="D267" s="3"/>
      <c r="F267" s="8"/>
      <c r="G267" s="8"/>
      <c r="H267" s="8"/>
    </row>
    <row r="268" spans="4:8" ht="12.75">
      <c r="D268" s="3"/>
      <c r="F268" s="8"/>
      <c r="G268" s="8"/>
      <c r="H268" s="8"/>
    </row>
    <row r="269" spans="4:8" ht="12.75">
      <c r="D269" s="3"/>
      <c r="F269" s="8"/>
      <c r="G269" s="8"/>
      <c r="H269" s="8"/>
    </row>
    <row r="270" spans="4:8" ht="12.75">
      <c r="D270" s="3"/>
      <c r="F270" s="8"/>
      <c r="G270" s="8"/>
      <c r="H270" s="8"/>
    </row>
    <row r="271" spans="4:8" ht="12.75">
      <c r="D271" s="3"/>
      <c r="F271" s="8"/>
      <c r="G271" s="8"/>
      <c r="H271" s="8"/>
    </row>
    <row r="272" spans="4:8" ht="12.75">
      <c r="D272" s="3"/>
      <c r="F272" s="8"/>
      <c r="G272" s="8"/>
      <c r="H272" s="8"/>
    </row>
    <row r="273" spans="4:8" ht="12.75">
      <c r="D273" s="3"/>
      <c r="F273" s="8"/>
      <c r="G273" s="8"/>
      <c r="H273" s="8"/>
    </row>
    <row r="274" spans="4:8" ht="12.75">
      <c r="D274" s="3"/>
      <c r="F274" s="8"/>
      <c r="G274" s="8"/>
      <c r="H274" s="8"/>
    </row>
    <row r="275" spans="4:8" ht="12.75">
      <c r="D275" s="3"/>
      <c r="F275" s="8"/>
      <c r="G275" s="8"/>
      <c r="H275" s="8"/>
    </row>
    <row r="276" spans="4:8" ht="12.75">
      <c r="D276" s="3"/>
      <c r="F276" s="8"/>
      <c r="G276" s="8"/>
      <c r="H276" s="8"/>
    </row>
    <row r="277" spans="4:8" ht="12.75">
      <c r="D277" s="3"/>
      <c r="F277" s="8"/>
      <c r="G277" s="8"/>
      <c r="H277" s="8"/>
    </row>
    <row r="278" spans="4:8" ht="12.75">
      <c r="D278" s="3"/>
      <c r="F278" s="8"/>
      <c r="G278" s="8"/>
      <c r="H278" s="8"/>
    </row>
    <row r="279" spans="4:8" ht="12.75">
      <c r="D279" s="3"/>
      <c r="F279" s="8"/>
      <c r="G279" s="8"/>
      <c r="H279" s="8"/>
    </row>
    <row r="280" spans="4:8" ht="12.75">
      <c r="D280" s="3"/>
      <c r="F280" s="8"/>
      <c r="G280" s="8"/>
      <c r="H280" s="8"/>
    </row>
    <row r="281" spans="4:8" ht="12.75">
      <c r="D281" s="3"/>
      <c r="F281" s="8"/>
      <c r="G281" s="8"/>
      <c r="H281" s="8"/>
    </row>
    <row r="282" spans="4:8" ht="12.75">
      <c r="D282" s="3"/>
      <c r="F282" s="8"/>
      <c r="G282" s="8"/>
      <c r="H282" s="8"/>
    </row>
    <row r="283" spans="4:8" ht="12.75">
      <c r="D283" s="3"/>
      <c r="F283" s="8"/>
      <c r="G283" s="8"/>
      <c r="H283" s="8"/>
    </row>
    <row r="284" spans="4:8" ht="12.75">
      <c r="D284" s="3"/>
      <c r="F284" s="8"/>
      <c r="G284" s="8"/>
      <c r="H284" s="8"/>
    </row>
    <row r="285" spans="4:8" ht="12.75">
      <c r="D285" s="3"/>
      <c r="F285" s="8"/>
      <c r="G285" s="8"/>
      <c r="H285" s="8"/>
    </row>
    <row r="286" spans="4:8" ht="12.75">
      <c r="D286" s="3"/>
      <c r="F286" s="8"/>
      <c r="G286" s="8"/>
      <c r="H286" s="8"/>
    </row>
    <row r="287" spans="4:8" ht="12.75">
      <c r="D287" s="3"/>
      <c r="F287" s="8"/>
      <c r="G287" s="8"/>
      <c r="H287" s="8"/>
    </row>
    <row r="288" spans="4:8" ht="12.75">
      <c r="D288" s="3"/>
      <c r="F288" s="8"/>
      <c r="G288" s="8"/>
      <c r="H288" s="8"/>
    </row>
    <row r="289" spans="4:8" ht="12.75">
      <c r="D289" s="3"/>
      <c r="F289" s="8"/>
      <c r="G289" s="8"/>
      <c r="H289" s="8"/>
    </row>
    <row r="290" spans="4:8" ht="12.75">
      <c r="D290" s="3"/>
      <c r="F290" s="8"/>
      <c r="G290" s="8"/>
      <c r="H290" s="8"/>
    </row>
    <row r="291" spans="4:8" ht="12.75">
      <c r="D291" s="3"/>
      <c r="F291" s="8"/>
      <c r="G291" s="8"/>
      <c r="H291" s="8"/>
    </row>
    <row r="292" spans="4:8" ht="12.75">
      <c r="D292" s="3"/>
      <c r="F292" s="8"/>
      <c r="G292" s="8"/>
      <c r="H292" s="8"/>
    </row>
    <row r="293" spans="4:8" ht="12.75">
      <c r="D293" s="3"/>
      <c r="F293" s="8"/>
      <c r="G293" s="8"/>
      <c r="H293" s="8"/>
    </row>
    <row r="294" spans="4:8" ht="12.75">
      <c r="D294" s="3"/>
      <c r="F294" s="8"/>
      <c r="G294" s="8"/>
      <c r="H294" s="8"/>
    </row>
    <row r="295" spans="4:8" ht="12.75">
      <c r="D295" s="3"/>
      <c r="F295" s="8"/>
      <c r="G295" s="8"/>
      <c r="H295" s="8"/>
    </row>
    <row r="296" spans="4:8" ht="12.75">
      <c r="D296" s="3"/>
      <c r="F296" s="8"/>
      <c r="G296" s="8"/>
      <c r="H296" s="8"/>
    </row>
    <row r="297" spans="4:8" ht="12.75">
      <c r="D297" s="3"/>
      <c r="F297" s="8"/>
      <c r="G297" s="8"/>
      <c r="H297" s="8"/>
    </row>
    <row r="298" spans="4:8" ht="12.75">
      <c r="D298" s="3"/>
      <c r="F298" s="8"/>
      <c r="G298" s="8"/>
      <c r="H298" s="8"/>
    </row>
    <row r="299" spans="4:8" ht="12.75">
      <c r="D299" s="3"/>
      <c r="F299" s="8"/>
      <c r="G299" s="8"/>
      <c r="H299" s="8"/>
    </row>
    <row r="300" spans="4:8" ht="12.75">
      <c r="D300" s="3"/>
      <c r="F300" s="8"/>
      <c r="G300" s="8"/>
      <c r="H300" s="8"/>
    </row>
    <row r="301" spans="4:8" ht="12.75">
      <c r="D301" s="3"/>
      <c r="F301" s="8"/>
      <c r="G301" s="8"/>
      <c r="H301" s="8"/>
    </row>
    <row r="302" spans="4:8" ht="12.75">
      <c r="D302" s="3"/>
      <c r="F302" s="8"/>
      <c r="G302" s="8"/>
      <c r="H302" s="8"/>
    </row>
    <row r="303" spans="4:8" ht="12.75">
      <c r="D303" s="3"/>
      <c r="F303" s="8"/>
      <c r="G303" s="8"/>
      <c r="H303" s="8"/>
    </row>
    <row r="304" spans="4:8" ht="12.75">
      <c r="D304" s="3"/>
      <c r="F304" s="8"/>
      <c r="G304" s="8"/>
      <c r="H304" s="8"/>
    </row>
    <row r="305" spans="4:8" ht="12.75">
      <c r="D305" s="3"/>
      <c r="F305" s="8"/>
      <c r="G305" s="8"/>
      <c r="H305" s="8"/>
    </row>
    <row r="306" spans="4:8" ht="12.75">
      <c r="D306" s="3"/>
      <c r="F306" s="8"/>
      <c r="G306" s="8"/>
      <c r="H306" s="8"/>
    </row>
    <row r="307" spans="4:8" ht="12.75">
      <c r="D307" s="3"/>
      <c r="F307" s="8"/>
      <c r="G307" s="8"/>
      <c r="H307" s="8"/>
    </row>
    <row r="308" spans="4:8" ht="12.75">
      <c r="D308" s="3"/>
      <c r="F308" s="8"/>
      <c r="G308" s="8"/>
      <c r="H308" s="8"/>
    </row>
    <row r="309" spans="4:8" ht="12.75">
      <c r="D309" s="3"/>
      <c r="F309" s="8"/>
      <c r="G309" s="8"/>
      <c r="H309" s="8"/>
    </row>
    <row r="310" spans="4:8" ht="12.75">
      <c r="D310" s="3"/>
      <c r="F310" s="8"/>
      <c r="G310" s="8"/>
      <c r="H310" s="8"/>
    </row>
    <row r="311" spans="4:8" ht="12.75">
      <c r="D311" s="3"/>
      <c r="F311" s="8"/>
      <c r="G311" s="8"/>
      <c r="H311" s="8"/>
    </row>
    <row r="312" spans="4:8" ht="12.75">
      <c r="D312" s="3"/>
      <c r="F312" s="8"/>
      <c r="G312" s="8"/>
      <c r="H312" s="8"/>
    </row>
    <row r="313" spans="4:8" ht="12.75">
      <c r="D313" s="3"/>
      <c r="F313" s="8"/>
      <c r="G313" s="8"/>
      <c r="H313" s="8"/>
    </row>
    <row r="314" spans="4:8" ht="12.75">
      <c r="D314" s="3"/>
      <c r="F314" s="8"/>
      <c r="G314" s="8"/>
      <c r="H314" s="8"/>
    </row>
    <row r="315" spans="4:8" ht="12.75">
      <c r="D315" s="3"/>
      <c r="F315" s="8"/>
      <c r="G315" s="8"/>
      <c r="H315" s="8"/>
    </row>
    <row r="316" spans="4:8" ht="12.75">
      <c r="D316" s="3"/>
      <c r="F316" s="8"/>
      <c r="G316" s="8"/>
      <c r="H316" s="8"/>
    </row>
    <row r="317" spans="4:8" ht="12.75">
      <c r="D317" s="3"/>
      <c r="F317" s="8"/>
      <c r="G317" s="8"/>
      <c r="H317" s="8"/>
    </row>
    <row r="318" spans="4:8" ht="12.75">
      <c r="D318" s="3"/>
      <c r="F318" s="8"/>
      <c r="G318" s="8"/>
      <c r="H318" s="8"/>
    </row>
    <row r="319" spans="4:8" ht="12.75">
      <c r="D319" s="3"/>
      <c r="F319" s="8"/>
      <c r="G319" s="8"/>
      <c r="H319" s="8"/>
    </row>
    <row r="320" spans="4:8" ht="12.75">
      <c r="D320" s="3"/>
      <c r="F320" s="8"/>
      <c r="G320" s="8"/>
      <c r="H320" s="8"/>
    </row>
    <row r="321" spans="4:8" ht="12.75">
      <c r="D321" s="3"/>
      <c r="F321" s="8"/>
      <c r="G321" s="8"/>
      <c r="H321" s="8"/>
    </row>
    <row r="322" spans="4:8" ht="12.75">
      <c r="D322" s="3"/>
      <c r="F322" s="8"/>
      <c r="G322" s="8"/>
      <c r="H322" s="8"/>
    </row>
    <row r="323" spans="4:8" ht="12.75">
      <c r="D323" s="3"/>
      <c r="F323" s="8"/>
      <c r="G323" s="8"/>
      <c r="H323" s="8"/>
    </row>
    <row r="324" spans="4:8" ht="12.75">
      <c r="D324" s="3"/>
      <c r="F324" s="8"/>
      <c r="G324" s="8"/>
      <c r="H324" s="8"/>
    </row>
    <row r="325" spans="4:8" ht="12.75">
      <c r="D325" s="3"/>
      <c r="F325" s="8"/>
      <c r="G325" s="8"/>
      <c r="H325" s="8"/>
    </row>
    <row r="326" spans="4:8" ht="12.75">
      <c r="D326" s="3"/>
      <c r="F326" s="8"/>
      <c r="G326" s="8"/>
      <c r="H326" s="8"/>
    </row>
    <row r="327" spans="4:8" ht="12.75">
      <c r="D327" s="3"/>
      <c r="F327" s="8"/>
      <c r="G327" s="8"/>
      <c r="H327" s="8"/>
    </row>
    <row r="328" spans="4:8" ht="12.75">
      <c r="D328" s="3"/>
      <c r="F328" s="8"/>
      <c r="G328" s="8"/>
      <c r="H328" s="8"/>
    </row>
    <row r="329" spans="4:8" ht="12.75">
      <c r="D329" s="3"/>
      <c r="F329" s="8"/>
      <c r="G329" s="8"/>
      <c r="H329" s="8"/>
    </row>
    <row r="330" spans="4:8" ht="12.75">
      <c r="D330" s="3"/>
      <c r="F330" s="8"/>
      <c r="G330" s="8"/>
      <c r="H330" s="8"/>
    </row>
    <row r="331" spans="4:8" ht="12.75">
      <c r="D331" s="3"/>
      <c r="F331" s="8"/>
      <c r="G331" s="8"/>
      <c r="H331" s="8"/>
    </row>
    <row r="332" spans="4:8" ht="12.75">
      <c r="D332" s="3"/>
      <c r="F332" s="8"/>
      <c r="G332" s="8"/>
      <c r="H332" s="8"/>
    </row>
    <row r="333" spans="4:8" ht="12.75">
      <c r="D333" s="3"/>
      <c r="F333" s="8"/>
      <c r="G333" s="8"/>
      <c r="H333" s="8"/>
    </row>
    <row r="334" spans="4:8" ht="12.75">
      <c r="D334" s="3"/>
      <c r="F334" s="8"/>
      <c r="G334" s="8"/>
      <c r="H334" s="8"/>
    </row>
    <row r="335" spans="4:8" ht="12.75">
      <c r="D335" s="3"/>
      <c r="F335" s="8"/>
      <c r="G335" s="8"/>
      <c r="H335" s="8"/>
    </row>
    <row r="336" spans="4:8" ht="12.75">
      <c r="D336" s="3"/>
      <c r="F336" s="8"/>
      <c r="G336" s="8"/>
      <c r="H336" s="8"/>
    </row>
    <row r="337" spans="4:8" ht="12.75">
      <c r="D337" s="3"/>
      <c r="F337" s="8"/>
      <c r="G337" s="8"/>
      <c r="H337" s="8"/>
    </row>
    <row r="338" spans="4:8" ht="12.75">
      <c r="D338" s="3"/>
      <c r="F338" s="8"/>
      <c r="G338" s="8"/>
      <c r="H338" s="8"/>
    </row>
    <row r="339" spans="4:8" ht="12.75">
      <c r="D339" s="3"/>
      <c r="F339" s="8"/>
      <c r="G339" s="8"/>
      <c r="H339" s="8"/>
    </row>
    <row r="340" spans="4:8" ht="12.75">
      <c r="D340" s="3"/>
      <c r="F340" s="8"/>
      <c r="G340" s="8"/>
      <c r="H340" s="8"/>
    </row>
    <row r="341" spans="4:8" ht="12.75">
      <c r="D341" s="3"/>
      <c r="F341" s="8"/>
      <c r="G341" s="8"/>
      <c r="H341" s="8"/>
    </row>
    <row r="342" spans="4:8" ht="12.75">
      <c r="D342" s="3"/>
      <c r="F342" s="8"/>
      <c r="G342" s="8"/>
      <c r="H342" s="8"/>
    </row>
    <row r="343" spans="4:8" ht="12.75">
      <c r="D343" s="3"/>
      <c r="F343" s="8"/>
      <c r="G343" s="8"/>
      <c r="H343" s="8"/>
    </row>
    <row r="344" spans="4:8" ht="12.75">
      <c r="D344" s="3"/>
      <c r="F344" s="8"/>
      <c r="G344" s="8"/>
      <c r="H344" s="8"/>
    </row>
    <row r="345" spans="4:8" ht="12.75">
      <c r="D345" s="3"/>
      <c r="F345" s="8"/>
      <c r="G345" s="8"/>
      <c r="H345" s="8"/>
    </row>
    <row r="346" spans="4:8" ht="12.75">
      <c r="D346" s="3"/>
      <c r="F346" s="8"/>
      <c r="G346" s="8"/>
      <c r="H346" s="8"/>
    </row>
    <row r="347" spans="4:8" ht="12.75">
      <c r="D347" s="3"/>
      <c r="F347" s="8"/>
      <c r="G347" s="8"/>
      <c r="H347" s="8"/>
    </row>
    <row r="348" spans="4:8" ht="12.75">
      <c r="D348" s="3"/>
      <c r="F348" s="8"/>
      <c r="G348" s="8"/>
      <c r="H348" s="8"/>
    </row>
    <row r="349" spans="4:8" ht="12.75">
      <c r="D349" s="3"/>
      <c r="F349" s="8"/>
      <c r="G349" s="8"/>
      <c r="H349" s="8"/>
    </row>
    <row r="350" spans="4:8" ht="12.75">
      <c r="D350" s="3"/>
      <c r="F350" s="8"/>
      <c r="G350" s="8"/>
      <c r="H350" s="8"/>
    </row>
    <row r="351" spans="4:8" ht="12.75">
      <c r="D351" s="3"/>
      <c r="F351" s="8"/>
      <c r="G351" s="8"/>
      <c r="H351" s="8"/>
    </row>
    <row r="352" spans="4:8" ht="12.75">
      <c r="D352" s="3"/>
      <c r="F352" s="8"/>
      <c r="G352" s="8"/>
      <c r="H352" s="8"/>
    </row>
    <row r="353" spans="4:8" ht="12.75">
      <c r="D353" s="3"/>
      <c r="F353" s="8"/>
      <c r="G353" s="8"/>
      <c r="H353" s="8"/>
    </row>
    <row r="354" spans="4:8" ht="12.75">
      <c r="D354" s="3"/>
      <c r="F354" s="8"/>
      <c r="G354" s="8"/>
      <c r="H354" s="8"/>
    </row>
    <row r="355" spans="4:8" ht="12.75">
      <c r="D355" s="3"/>
      <c r="F355" s="8"/>
      <c r="G355" s="8"/>
      <c r="H355" s="8"/>
    </row>
    <row r="356" spans="4:8" ht="12.75">
      <c r="D356" s="3"/>
      <c r="F356" s="8"/>
      <c r="G356" s="8"/>
      <c r="H356" s="8"/>
    </row>
    <row r="357" spans="4:8" ht="12.75">
      <c r="D357" s="3"/>
      <c r="F357" s="8"/>
      <c r="G357" s="8"/>
      <c r="H357" s="8"/>
    </row>
    <row r="358" spans="4:8" ht="12.75">
      <c r="D358" s="3"/>
      <c r="F358" s="8"/>
      <c r="G358" s="8"/>
      <c r="H358" s="8"/>
    </row>
    <row r="359" spans="4:8" ht="12.75">
      <c r="D359" s="3"/>
      <c r="F359" s="8"/>
      <c r="G359" s="8"/>
      <c r="H359" s="8"/>
    </row>
    <row r="360" spans="4:8" ht="12.75">
      <c r="D360" s="3"/>
      <c r="F360" s="8"/>
      <c r="G360" s="8"/>
      <c r="H360" s="8"/>
    </row>
    <row r="361" spans="4:8" ht="12.75">
      <c r="D361" s="3"/>
      <c r="F361" s="8"/>
      <c r="G361" s="8"/>
      <c r="H361" s="8"/>
    </row>
    <row r="362" spans="4:8" ht="12.75">
      <c r="D362" s="3"/>
      <c r="F362" s="8"/>
      <c r="G362" s="8"/>
      <c r="H362" s="8"/>
    </row>
    <row r="363" spans="4:8" ht="12.75">
      <c r="D363" s="3"/>
      <c r="F363" s="8"/>
      <c r="G363" s="8"/>
      <c r="H363" s="8"/>
    </row>
    <row r="364" spans="4:8" ht="12.75">
      <c r="D364" s="3"/>
      <c r="F364" s="8"/>
      <c r="G364" s="8"/>
      <c r="H364" s="8"/>
    </row>
    <row r="365" spans="4:8" ht="12.75">
      <c r="D365" s="3"/>
      <c r="F365" s="8"/>
      <c r="G365" s="8"/>
      <c r="H365" s="8"/>
    </row>
    <row r="366" spans="4:8" ht="12.75">
      <c r="D366" s="3"/>
      <c r="F366" s="8"/>
      <c r="G366" s="8"/>
      <c r="H366" s="8"/>
    </row>
    <row r="367" spans="4:8" ht="12.75">
      <c r="D367" s="3"/>
      <c r="F367" s="8"/>
      <c r="G367" s="8"/>
      <c r="H367" s="8"/>
    </row>
    <row r="368" spans="4:8" ht="12.75">
      <c r="D368" s="3"/>
      <c r="F368" s="8"/>
      <c r="G368" s="8"/>
      <c r="H368" s="8"/>
    </row>
    <row r="369" spans="4:8" ht="12.75">
      <c r="D369" s="3"/>
      <c r="F369" s="8"/>
      <c r="G369" s="8"/>
      <c r="H369" s="8"/>
    </row>
    <row r="370" spans="4:8" ht="12.75">
      <c r="D370" s="3"/>
      <c r="F370" s="8"/>
      <c r="G370" s="8"/>
      <c r="H370" s="8"/>
    </row>
    <row r="371" spans="4:8" ht="12.75">
      <c r="D371" s="3"/>
      <c r="F371" s="8"/>
      <c r="G371" s="8"/>
      <c r="H371" s="8"/>
    </row>
    <row r="372" spans="4:8" ht="12.75">
      <c r="D372" s="3"/>
      <c r="F372" s="8"/>
      <c r="G372" s="8"/>
      <c r="H372" s="8"/>
    </row>
    <row r="373" spans="4:8" ht="12.75">
      <c r="D373" s="3"/>
      <c r="F373" s="8"/>
      <c r="G373" s="8"/>
      <c r="H373" s="8"/>
    </row>
    <row r="374" spans="4:8" ht="12.75">
      <c r="D374" s="3"/>
      <c r="F374" s="8"/>
      <c r="G374" s="8"/>
      <c r="H374" s="8"/>
    </row>
    <row r="375" spans="4:8" ht="12.75">
      <c r="D375" s="3"/>
      <c r="F375" s="8"/>
      <c r="G375" s="8"/>
      <c r="H375" s="8"/>
    </row>
    <row r="376" spans="4:8" ht="12.75">
      <c r="D376" s="3"/>
      <c r="F376" s="8"/>
      <c r="G376" s="8"/>
      <c r="H376" s="8"/>
    </row>
    <row r="377" spans="4:8" ht="12.75">
      <c r="D377" s="3"/>
      <c r="F377" s="8"/>
      <c r="G377" s="8"/>
      <c r="H377" s="8"/>
    </row>
    <row r="378" spans="4:8" ht="12.75">
      <c r="D378" s="3"/>
      <c r="F378" s="8"/>
      <c r="G378" s="8"/>
      <c r="H378" s="8"/>
    </row>
    <row r="379" spans="4:8" ht="12.75">
      <c r="D379" s="3"/>
      <c r="F379" s="8"/>
      <c r="G379" s="8"/>
      <c r="H379" s="8"/>
    </row>
    <row r="380" spans="4:8" ht="12.75">
      <c r="D380" s="3"/>
      <c r="F380" s="8"/>
      <c r="G380" s="8"/>
      <c r="H380" s="8"/>
    </row>
    <row r="381" spans="4:8" ht="12.75">
      <c r="D381" s="3"/>
      <c r="F381" s="8"/>
      <c r="G381" s="8"/>
      <c r="H381" s="8"/>
    </row>
    <row r="382" spans="4:8" ht="12.75">
      <c r="D382" s="3"/>
      <c r="F382" s="8"/>
      <c r="G382" s="8"/>
      <c r="H382" s="8"/>
    </row>
    <row r="383" spans="4:8" ht="12.75">
      <c r="D383" s="3"/>
      <c r="F383" s="8"/>
      <c r="G383" s="8"/>
      <c r="H383" s="8"/>
    </row>
    <row r="384" spans="4:8" ht="12.75">
      <c r="D384" s="3"/>
      <c r="F384" s="8"/>
      <c r="G384" s="8"/>
      <c r="H384" s="8"/>
    </row>
    <row r="385" spans="4:8" ht="12.75">
      <c r="D385" s="3"/>
      <c r="F385" s="8"/>
      <c r="G385" s="8"/>
      <c r="H385" s="8"/>
    </row>
    <row r="386" spans="4:8" ht="12.75">
      <c r="D386" s="3"/>
      <c r="F386" s="8"/>
      <c r="G386" s="8"/>
      <c r="H386" s="8"/>
    </row>
    <row r="387" spans="4:8" ht="12.75">
      <c r="D387" s="3"/>
      <c r="F387" s="8"/>
      <c r="G387" s="8"/>
      <c r="H387" s="8"/>
    </row>
    <row r="388" spans="4:8" ht="12.75">
      <c r="D388" s="3"/>
      <c r="F388" s="8"/>
      <c r="G388" s="8"/>
      <c r="H388" s="8"/>
    </row>
    <row r="389" spans="4:8" ht="12.75">
      <c r="D389" s="3"/>
      <c r="F389" s="8"/>
      <c r="G389" s="8"/>
      <c r="H389" s="8"/>
    </row>
    <row r="390" spans="4:8" ht="12.75">
      <c r="D390" s="3"/>
      <c r="F390" s="8"/>
      <c r="G390" s="8"/>
      <c r="H390" s="8"/>
    </row>
    <row r="391" spans="4:8" ht="12.75">
      <c r="D391" s="3"/>
      <c r="F391" s="8"/>
      <c r="G391" s="8"/>
      <c r="H391" s="8"/>
    </row>
    <row r="392" spans="4:8" ht="12.75">
      <c r="D392" s="3"/>
      <c r="F392" s="8"/>
      <c r="G392" s="8"/>
      <c r="H392" s="8"/>
    </row>
    <row r="393" spans="4:8" ht="12.75">
      <c r="D393" s="3"/>
      <c r="F393" s="8"/>
      <c r="G393" s="8"/>
      <c r="H393" s="8"/>
    </row>
    <row r="394" spans="4:8" ht="12.75">
      <c r="D394" s="3"/>
      <c r="F394" s="8"/>
      <c r="G394" s="8"/>
      <c r="H394" s="8"/>
    </row>
    <row r="395" spans="4:8" ht="12.75">
      <c r="D395" s="3"/>
      <c r="F395" s="8"/>
      <c r="G395" s="8"/>
      <c r="H395" s="8"/>
    </row>
    <row r="396" spans="4:8" ht="12.75">
      <c r="D396" s="3"/>
      <c r="F396" s="8"/>
      <c r="G396" s="8"/>
      <c r="H396" s="8"/>
    </row>
    <row r="397" spans="4:8" ht="12.75">
      <c r="D397" s="3"/>
      <c r="F397" s="8"/>
      <c r="G397" s="8"/>
      <c r="H397" s="8"/>
    </row>
    <row r="398" spans="4:8" ht="12.75">
      <c r="D398" s="3"/>
      <c r="F398" s="8"/>
      <c r="G398" s="8"/>
      <c r="H398" s="8"/>
    </row>
    <row r="399" spans="4:8" ht="12.75">
      <c r="D399" s="3"/>
      <c r="F399" s="8"/>
      <c r="G399" s="8"/>
      <c r="H399" s="8"/>
    </row>
    <row r="400" spans="4:8" ht="12.75">
      <c r="D400" s="3"/>
      <c r="F400" s="8"/>
      <c r="G400" s="8"/>
      <c r="H400" s="8"/>
    </row>
    <row r="401" spans="4:8" ht="12.75">
      <c r="D401" s="3"/>
      <c r="F401" s="8"/>
      <c r="G401" s="8"/>
      <c r="H401" s="8"/>
    </row>
    <row r="402" spans="4:8" ht="12.75">
      <c r="D402" s="3"/>
      <c r="F402" s="8"/>
      <c r="G402" s="8"/>
      <c r="H402" s="8"/>
    </row>
    <row r="403" spans="4:8" ht="12.75">
      <c r="D403" s="3"/>
      <c r="F403" s="8"/>
      <c r="G403" s="8"/>
      <c r="H403" s="8"/>
    </row>
    <row r="404" spans="4:8" ht="12.75">
      <c r="D404" s="3"/>
      <c r="F404" s="8"/>
      <c r="G404" s="8"/>
      <c r="H404" s="8"/>
    </row>
    <row r="405" spans="4:8" ht="12.75">
      <c r="D405" s="3"/>
      <c r="F405" s="8"/>
      <c r="G405" s="8"/>
      <c r="H405" s="8"/>
    </row>
    <row r="406" spans="4:8" ht="12.75">
      <c r="D406" s="3"/>
      <c r="F406" s="8"/>
      <c r="G406" s="8"/>
      <c r="H406" s="8"/>
    </row>
    <row r="407" spans="4:8" ht="12.75">
      <c r="D407" s="3"/>
      <c r="F407" s="8"/>
      <c r="G407" s="8"/>
      <c r="H407" s="8"/>
    </row>
    <row r="408" spans="4:8" ht="12.75">
      <c r="D408" s="3"/>
      <c r="F408" s="8"/>
      <c r="G408" s="8"/>
      <c r="H408" s="8"/>
    </row>
    <row r="409" spans="4:8" ht="12.75">
      <c r="D409" s="3"/>
      <c r="F409" s="8"/>
      <c r="G409" s="8"/>
      <c r="H409" s="8"/>
    </row>
    <row r="410" spans="4:8" ht="12.75">
      <c r="D410" s="3"/>
      <c r="F410" s="8"/>
      <c r="G410" s="8"/>
      <c r="H410" s="8"/>
    </row>
    <row r="411" spans="4:8" ht="12.75">
      <c r="D411" s="3"/>
      <c r="F411" s="8"/>
      <c r="G411" s="8"/>
      <c r="H411" s="8"/>
    </row>
    <row r="412" spans="4:8" ht="12.75">
      <c r="D412" s="3"/>
      <c r="F412" s="8"/>
      <c r="G412" s="8"/>
      <c r="H412" s="8"/>
    </row>
    <row r="413" spans="4:8" ht="12.75">
      <c r="D413" s="3"/>
      <c r="F413" s="8"/>
      <c r="G413" s="8"/>
      <c r="H413" s="8"/>
    </row>
    <row r="414" spans="4:8" ht="12.75">
      <c r="D414" s="3"/>
      <c r="F414" s="8"/>
      <c r="G414" s="8"/>
      <c r="H414" s="8"/>
    </row>
    <row r="415" spans="4:8" ht="12.75">
      <c r="D415" s="3"/>
      <c r="F415" s="8"/>
      <c r="G415" s="8"/>
      <c r="H415" s="8"/>
    </row>
    <row r="416" spans="4:8" ht="12.75">
      <c r="D416" s="3"/>
      <c r="F416" s="8"/>
      <c r="G416" s="8"/>
      <c r="H416" s="8"/>
    </row>
    <row r="417" spans="4:8" ht="12.75">
      <c r="D417" s="3"/>
      <c r="F417" s="8"/>
      <c r="G417" s="8"/>
      <c r="H417" s="8"/>
    </row>
    <row r="418" spans="4:8" ht="12.75">
      <c r="D418" s="3"/>
      <c r="F418" s="8"/>
      <c r="G418" s="8"/>
      <c r="H418" s="8"/>
    </row>
    <row r="419" spans="4:8" ht="12.75">
      <c r="D419" s="3"/>
      <c r="F419" s="8"/>
      <c r="G419" s="8"/>
      <c r="H419" s="8"/>
    </row>
    <row r="420" spans="4:8" ht="12.75">
      <c r="D420" s="3"/>
      <c r="F420" s="8"/>
      <c r="G420" s="8"/>
      <c r="H420" s="8"/>
    </row>
    <row r="421" spans="4:8" ht="12.75">
      <c r="D421" s="3"/>
      <c r="F421" s="8"/>
      <c r="G421" s="8"/>
      <c r="H421" s="8"/>
    </row>
    <row r="422" spans="4:8" ht="12.75">
      <c r="D422" s="3"/>
      <c r="F422" s="8"/>
      <c r="G422" s="8"/>
      <c r="H422" s="8"/>
    </row>
    <row r="423" spans="4:8" ht="12.75">
      <c r="D423" s="3"/>
      <c r="F423" s="8"/>
      <c r="G423" s="8"/>
      <c r="H423" s="8"/>
    </row>
    <row r="424" spans="4:8" ht="12.75">
      <c r="D424" s="3"/>
      <c r="F424" s="8"/>
      <c r="G424" s="8"/>
      <c r="H424" s="8"/>
    </row>
    <row r="425" spans="4:8" ht="12.75">
      <c r="D425" s="3"/>
      <c r="F425" s="8"/>
      <c r="G425" s="8"/>
      <c r="H425" s="8"/>
    </row>
    <row r="426" spans="4:8" ht="12.75">
      <c r="D426" s="3"/>
      <c r="F426" s="8"/>
      <c r="G426" s="8"/>
      <c r="H426" s="8"/>
    </row>
    <row r="427" spans="4:8" ht="12.75">
      <c r="D427" s="3"/>
      <c r="F427" s="8"/>
      <c r="G427" s="8"/>
      <c r="H427" s="8"/>
    </row>
    <row r="428" spans="4:8" ht="12.75">
      <c r="D428" s="3"/>
      <c r="F428" s="8"/>
      <c r="G428" s="8"/>
      <c r="H428" s="8"/>
    </row>
    <row r="429" spans="4:8" ht="12.75">
      <c r="D429" s="3"/>
      <c r="F429" s="8"/>
      <c r="G429" s="8"/>
      <c r="H429" s="8"/>
    </row>
    <row r="430" spans="4:8" ht="12.75">
      <c r="D430" s="3"/>
      <c r="F430" s="8"/>
      <c r="G430" s="8"/>
      <c r="H430" s="8"/>
    </row>
    <row r="431" spans="4:8" ht="12.75">
      <c r="D431" s="3"/>
      <c r="F431" s="8"/>
      <c r="G431" s="8"/>
      <c r="H431" s="8"/>
    </row>
  </sheetData>
  <sheetProtection/>
  <mergeCells count="12">
    <mergeCell ref="B18:D18"/>
    <mergeCell ref="B19:D19"/>
    <mergeCell ref="B2:C2"/>
    <mergeCell ref="E3:E4"/>
    <mergeCell ref="B17:C17"/>
    <mergeCell ref="B1:C1"/>
    <mergeCell ref="B3:C4"/>
    <mergeCell ref="D1:I1"/>
    <mergeCell ref="I3:I4"/>
    <mergeCell ref="F3:F4"/>
    <mergeCell ref="G3:G4"/>
    <mergeCell ref="H3:H4"/>
  </mergeCells>
  <conditionalFormatting sqref="E5:I16">
    <cfRule type="cellIs" priority="3" dxfId="0" operator="lessThan" stopIfTrue="1">
      <formula>1</formula>
    </cfRule>
  </conditionalFormatting>
  <conditionalFormatting sqref="E5:I15">
    <cfRule type="cellIs" priority="2" dxfId="0" operator="lessThan" stopIfTrue="1">
      <formula>1</formula>
    </cfRule>
  </conditionalFormatting>
  <conditionalFormatting sqref="E5:I16">
    <cfRule type="cellIs" priority="1" dxfId="0" operator="lessThan" stopIfTrue="1">
      <formula>1</formula>
    </cfRule>
  </conditionalFormatting>
  <printOptions gridLines="1" horizontalCentered="1"/>
  <pageMargins left="0.2" right="0" top="0.74" bottom="0" header="0.43" footer="0"/>
  <pageSetup horizontalDpi="300" verticalDpi="300" orientation="portrait" paperSize="9" scale="75" r:id="rId1"/>
  <ignoredErrors>
    <ignoredError sqref="F19:I19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Z36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8.8515625" style="0" customWidth="1"/>
    <col min="2" max="2" width="13.8515625" style="185" customWidth="1"/>
    <col min="20" max="24" width="10.7109375" style="0" customWidth="1"/>
  </cols>
  <sheetData>
    <row r="1" ht="13.5" thickBot="1"/>
    <row r="2" spans="19:26" ht="21.75" thickBot="1" thickTop="1">
      <c r="S2" s="300" t="s">
        <v>73</v>
      </c>
      <c r="T2" s="301"/>
      <c r="U2" s="301"/>
      <c r="V2" s="301"/>
      <c r="W2" s="301"/>
      <c r="X2" s="301"/>
      <c r="Y2" s="301"/>
      <c r="Z2" s="302"/>
    </row>
    <row r="3" spans="1:2" ht="13.5" thickTop="1">
      <c r="A3" s="66" t="s">
        <v>55</v>
      </c>
      <c r="B3" s="185" t="str">
        <f>Algemeen!T5</f>
        <v>Veghel</v>
      </c>
    </row>
    <row r="4" spans="20:24" ht="12.75">
      <c r="T4">
        <v>1</v>
      </c>
      <c r="U4">
        <v>2</v>
      </c>
      <c r="V4">
        <v>3</v>
      </c>
      <c r="W4">
        <v>4</v>
      </c>
      <c r="X4">
        <v>5</v>
      </c>
    </row>
    <row r="5" spans="1:24" ht="12.75">
      <c r="A5" t="s">
        <v>52</v>
      </c>
      <c r="S5" t="s">
        <v>50</v>
      </c>
      <c r="T5" t="s">
        <v>19</v>
      </c>
      <c r="U5" t="s">
        <v>18</v>
      </c>
      <c r="V5" t="s">
        <v>17</v>
      </c>
      <c r="W5" t="s">
        <v>21</v>
      </c>
      <c r="X5" t="s">
        <v>11</v>
      </c>
    </row>
    <row r="6" spans="1:2" ht="12.75">
      <c r="A6" t="s">
        <v>53</v>
      </c>
      <c r="B6" s="186">
        <f>SUM(A!G30,B!G31,C!G54,'60 + '!G38,Jeugd!G11+Dames!G12)</f>
        <v>91</v>
      </c>
    </row>
    <row r="7" spans="1:24" ht="12.75">
      <c r="A7" t="s">
        <v>54</v>
      </c>
      <c r="B7" s="186">
        <f>SUM(A!G33,B!G34,C!G57,'60 + '!G41,Jeugd!G14+Dames!G15)</f>
        <v>13</v>
      </c>
      <c r="T7" s="65">
        <v>40874</v>
      </c>
      <c r="U7" s="65">
        <v>40888</v>
      </c>
      <c r="V7" s="65">
        <v>40895</v>
      </c>
      <c r="W7" s="65">
        <v>40937</v>
      </c>
      <c r="X7" s="65">
        <v>40951</v>
      </c>
    </row>
    <row r="8" spans="1:24" ht="12.75">
      <c r="A8" s="6" t="s">
        <v>72</v>
      </c>
      <c r="B8" s="190">
        <f>GEOMEAN(A!G31,B!G32,C!G55,'60 + '!G39,Jeugd!G12,Dames!G13)</f>
        <v>11.289443996127904</v>
      </c>
      <c r="E8" s="191"/>
      <c r="T8" s="65"/>
      <c r="U8" s="65"/>
      <c r="V8" s="65"/>
      <c r="W8" s="65"/>
      <c r="X8" s="65"/>
    </row>
    <row r="9" spans="23:24" ht="14.25" customHeight="1">
      <c r="W9" s="65">
        <v>40944</v>
      </c>
      <c r="X9" s="65">
        <v>40965</v>
      </c>
    </row>
    <row r="10" spans="1:8" ht="12.75" customHeight="1">
      <c r="A10" s="66" t="s">
        <v>55</v>
      </c>
      <c r="B10" s="185" t="str">
        <f>+Algemeen!U5</f>
        <v>Nuland</v>
      </c>
      <c r="C10" s="10"/>
      <c r="D10" s="10"/>
      <c r="E10" s="10"/>
      <c r="F10" s="10"/>
      <c r="G10" s="10"/>
      <c r="H10" s="10"/>
    </row>
    <row r="12" ht="12.75">
      <c r="A12" t="s">
        <v>52</v>
      </c>
    </row>
    <row r="13" spans="1:2" ht="12.75">
      <c r="A13" t="s">
        <v>53</v>
      </c>
      <c r="B13" s="186">
        <f>SUM(A!H30,B!H31,C!H54,'60 + '!H38,Jeugd!H11+Dames!H12)</f>
        <v>0</v>
      </c>
    </row>
    <row r="14" spans="1:2" ht="12.75">
      <c r="A14" t="s">
        <v>54</v>
      </c>
      <c r="B14" s="186">
        <f>SUM(A!H33,B!H34,C!H57,'60 + '!H41,Jeugd!H14+Dames!H15)</f>
        <v>0</v>
      </c>
    </row>
    <row r="15" spans="1:2" ht="12.75">
      <c r="A15" s="6" t="s">
        <v>72</v>
      </c>
      <c r="B15" s="193" t="e">
        <f>GEOMEAN(A!H31,B!H32,C!H55,'60 + '!H39,Jeugd!H12,Dames!H13)</f>
        <v>#DIV/0!</v>
      </c>
    </row>
    <row r="17" spans="1:2" ht="12.75">
      <c r="A17" s="66" t="s">
        <v>55</v>
      </c>
      <c r="B17" s="185" t="str">
        <f>Algemeen!V5</f>
        <v>Oss</v>
      </c>
    </row>
    <row r="19" ht="12.75">
      <c r="A19" t="s">
        <v>52</v>
      </c>
    </row>
    <row r="20" spans="1:2" ht="12.75">
      <c r="A20" t="s">
        <v>53</v>
      </c>
      <c r="B20" s="186">
        <f>SUM(A!I30,B!I31,C!I54,'60 + '!I38,Jeugd!I11+Dames!I12)</f>
        <v>0</v>
      </c>
    </row>
    <row r="21" spans="1:2" ht="15">
      <c r="A21" t="s">
        <v>54</v>
      </c>
      <c r="B21" s="192">
        <f>SUM(A!I33,B!I34,C!I57,'60 + '!I41,Jeugd!I14+Dames!I15)</f>
        <v>0</v>
      </c>
    </row>
    <row r="22" spans="1:2" ht="12.75">
      <c r="A22" s="6" t="s">
        <v>72</v>
      </c>
      <c r="B22" s="193" t="e">
        <f>GEOMEAN(A!I31,B!I32,C!I55,'60 + '!I39,Jeugd!I12,Dames!I13)</f>
        <v>#DIV/0!</v>
      </c>
    </row>
    <row r="24" spans="1:2" ht="12.75">
      <c r="A24" s="66" t="s">
        <v>55</v>
      </c>
      <c r="B24" s="185" t="str">
        <f>Algemeen!W5</f>
        <v>Geffen</v>
      </c>
    </row>
    <row r="26" ht="12.75">
      <c r="A26" t="s">
        <v>52</v>
      </c>
    </row>
    <row r="27" spans="1:2" ht="12.75">
      <c r="A27" t="s">
        <v>53</v>
      </c>
      <c r="B27" s="186">
        <f>SUM(A!J30,B!J31,C!J54,'60 + '!J38,Jeugd!J11+Dames!J12)</f>
        <v>0</v>
      </c>
    </row>
    <row r="28" spans="1:2" ht="12.75">
      <c r="A28" t="s">
        <v>54</v>
      </c>
      <c r="B28" s="186">
        <f>SUM(A!J33,B!J34,C!J57,'60 + '!J41,Jeugd!J14+Dames!J15)</f>
        <v>0</v>
      </c>
    </row>
    <row r="29" spans="1:2" ht="12.75">
      <c r="A29" s="6" t="s">
        <v>72</v>
      </c>
      <c r="B29" s="193" t="e">
        <f>GEOMEAN(A!J31,B!J32,C!J55,'60 + '!J39,Jeugd!J12,Dames!J13)</f>
        <v>#DIV/0!</v>
      </c>
    </row>
    <row r="31" spans="1:2" ht="12.75">
      <c r="A31" s="66" t="s">
        <v>55</v>
      </c>
      <c r="B31" s="185" t="str">
        <f>Algemeen!X5</f>
        <v>Dinther</v>
      </c>
    </row>
    <row r="33" ht="12.75">
      <c r="A33" t="s">
        <v>52</v>
      </c>
    </row>
    <row r="34" spans="1:2" ht="12.75">
      <c r="A34" t="s">
        <v>53</v>
      </c>
      <c r="B34" s="186">
        <f>SUM(A!K30,B!K31,C!K54,'60 + '!K38,Jeugd!K11+Dames!K12)</f>
        <v>0</v>
      </c>
    </row>
    <row r="35" spans="1:2" ht="12.75">
      <c r="A35" t="s">
        <v>54</v>
      </c>
      <c r="B35" s="186">
        <f>SUM(A!K33,B!K34,C!K57,'60 + '!K41,Jeugd!K14+Dames!K15)</f>
        <v>0</v>
      </c>
    </row>
    <row r="36" spans="1:2" ht="12.75">
      <c r="A36" s="6" t="s">
        <v>72</v>
      </c>
      <c r="B36" s="193" t="e">
        <f>GEOMEAN(A!K31,B!K32,C!K55,'60 + '!K39,Jeugd!K12,Dames!K13)</f>
        <v>#DIV/0!</v>
      </c>
    </row>
  </sheetData>
  <sheetProtection/>
  <mergeCells count="1">
    <mergeCell ref="S2:Z2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257"/>
  <sheetViews>
    <sheetView zoomScalePageLayoutView="0" workbookViewId="0" topLeftCell="A1">
      <pane xSplit="2" ySplit="17" topLeftCell="R33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Y9" sqref="Y9"/>
    </sheetView>
  </sheetViews>
  <sheetFormatPr defaultColWidth="9.140625" defaultRowHeight="12.75"/>
  <cols>
    <col min="1" max="1" width="29.140625" style="207" customWidth="1"/>
    <col min="2" max="2" width="15.28125" style="207" bestFit="1" customWidth="1"/>
    <col min="3" max="3" width="5.00390625" style="211" bestFit="1" customWidth="1"/>
    <col min="4" max="5" width="3.28125" style="211" bestFit="1" customWidth="1"/>
    <col min="6" max="6" width="5.00390625" style="211" bestFit="1" customWidth="1"/>
    <col min="7" max="7" width="3.28125" style="211" bestFit="1" customWidth="1"/>
    <col min="8" max="8" width="2.28125" style="211" bestFit="1" customWidth="1"/>
    <col min="9" max="9" width="5.00390625" style="211" bestFit="1" customWidth="1"/>
    <col min="10" max="10" width="3.28125" style="211" bestFit="1" customWidth="1"/>
    <col min="11" max="11" width="2.28125" style="211" bestFit="1" customWidth="1"/>
    <col min="12" max="12" width="5.00390625" style="211" bestFit="1" customWidth="1"/>
    <col min="13" max="14" width="3.28125" style="211" bestFit="1" customWidth="1"/>
    <col min="15" max="15" width="5.00390625" style="211" bestFit="1" customWidth="1"/>
    <col min="16" max="16" width="3.28125" style="210" bestFit="1" customWidth="1"/>
    <col min="17" max="17" width="5.7109375" style="209" bestFit="1" customWidth="1"/>
    <col min="18" max="18" width="5.00390625" style="207" bestFit="1" customWidth="1"/>
    <col min="19" max="19" width="3.421875" style="207" bestFit="1" customWidth="1"/>
    <col min="20" max="20" width="5.7109375" style="207" bestFit="1" customWidth="1"/>
    <col min="21" max="21" width="5.00390625" style="207" bestFit="1" customWidth="1"/>
    <col min="22" max="22" width="3.421875" style="207" bestFit="1" customWidth="1"/>
    <col min="23" max="23" width="5.7109375" style="207" bestFit="1" customWidth="1"/>
    <col min="24" max="24" width="5.00390625" style="207" bestFit="1" customWidth="1"/>
    <col min="25" max="25" width="3.421875" style="207" bestFit="1" customWidth="1"/>
    <col min="26" max="26" width="5.7109375" style="207" bestFit="1" customWidth="1"/>
    <col min="27" max="27" width="5.00390625" style="207" bestFit="1" customWidth="1"/>
    <col min="28" max="28" width="3.28125" style="212" bestFit="1" customWidth="1"/>
    <col min="29" max="29" width="4.28125" style="209" bestFit="1" customWidth="1"/>
    <col min="30" max="30" width="5.00390625" style="207" bestFit="1" customWidth="1"/>
    <col min="31" max="31" width="3.421875" style="207" bestFit="1" customWidth="1"/>
    <col min="32" max="32" width="5.7109375" style="207" bestFit="1" customWidth="1"/>
    <col min="33" max="33" width="5.00390625" style="211" bestFit="1" customWidth="1"/>
    <col min="34" max="34" width="4.421875" style="210" bestFit="1" customWidth="1"/>
    <col min="35" max="35" width="4.28125" style="209" bestFit="1" customWidth="1"/>
    <col min="36" max="36" width="5.00390625" style="207" bestFit="1" customWidth="1"/>
    <col min="37" max="37" width="3.28125" style="207" bestFit="1" customWidth="1"/>
    <col min="38" max="38" width="4.7109375" style="208" bestFit="1" customWidth="1"/>
    <col min="39" max="39" width="5.00390625" style="207" bestFit="1" customWidth="1"/>
    <col min="40" max="40" width="3.421875" style="207" bestFit="1" customWidth="1"/>
    <col min="41" max="41" width="4.28125" style="207" bestFit="1" customWidth="1"/>
    <col min="42" max="42" width="5.140625" style="207" customWidth="1"/>
    <col min="43" max="43" width="4.28125" style="207" customWidth="1"/>
    <col min="44" max="44" width="5.140625" style="207" customWidth="1"/>
    <col min="45" max="16384" width="9.140625" style="207" customWidth="1"/>
  </cols>
  <sheetData>
    <row r="1" spans="1:2" ht="12.75">
      <c r="A1" s="213" t="s">
        <v>585</v>
      </c>
      <c r="B1" s="213"/>
    </row>
    <row r="2" spans="1:2" ht="12.75">
      <c r="A2" s="213" t="s">
        <v>584</v>
      </c>
      <c r="B2" s="213"/>
    </row>
    <row r="3" spans="1:2" ht="12.75">
      <c r="A3" s="213" t="s">
        <v>583</v>
      </c>
      <c r="B3" s="213"/>
    </row>
    <row r="4" spans="1:2" ht="12.75">
      <c r="A4" s="213" t="s">
        <v>582</v>
      </c>
      <c r="B4" s="213"/>
    </row>
    <row r="5" spans="1:2" ht="12.75">
      <c r="A5" s="255" t="s">
        <v>581</v>
      </c>
      <c r="B5" s="213"/>
    </row>
    <row r="6" spans="1:2" ht="12.75">
      <c r="A6" s="251" t="s">
        <v>580</v>
      </c>
      <c r="B6" s="213"/>
    </row>
    <row r="7" spans="1:2" ht="12.75">
      <c r="A7" s="251" t="s">
        <v>579</v>
      </c>
      <c r="B7" s="213"/>
    </row>
    <row r="8" spans="1:2" ht="12.75">
      <c r="A8" s="251" t="s">
        <v>578</v>
      </c>
      <c r="B8" s="213"/>
    </row>
    <row r="9" spans="1:2" ht="12.75">
      <c r="A9" s="254" t="s">
        <v>577</v>
      </c>
      <c r="B9" s="253"/>
    </row>
    <row r="10" spans="1:2" ht="12.75">
      <c r="A10" s="254" t="s">
        <v>576</v>
      </c>
      <c r="B10" s="253"/>
    </row>
    <row r="11" spans="1:2" ht="12.75">
      <c r="A11" s="251" t="s">
        <v>575</v>
      </c>
      <c r="B11" s="213"/>
    </row>
    <row r="12" spans="1:2" ht="12.75">
      <c r="A12" s="251" t="s">
        <v>574</v>
      </c>
      <c r="B12" s="213"/>
    </row>
    <row r="13" spans="1:2" ht="12.75">
      <c r="A13" s="251" t="s">
        <v>573</v>
      </c>
      <c r="B13" s="213"/>
    </row>
    <row r="14" spans="1:17" ht="12.75">
      <c r="A14" s="303" t="s">
        <v>572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</row>
    <row r="15" spans="1:17" ht="12.75">
      <c r="A15" s="252" t="s">
        <v>571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42" ht="12.75">
      <c r="A16" s="251"/>
      <c r="B16" s="213"/>
      <c r="C16" s="211">
        <v>1997</v>
      </c>
      <c r="F16" s="211">
        <v>1998</v>
      </c>
      <c r="I16" s="211">
        <v>1999</v>
      </c>
      <c r="L16" s="211">
        <v>2000</v>
      </c>
      <c r="O16" s="211">
        <v>2001</v>
      </c>
      <c r="R16" s="207">
        <v>2002</v>
      </c>
      <c r="U16" s="207">
        <v>2003</v>
      </c>
      <c r="X16" s="207">
        <v>2004</v>
      </c>
      <c r="AA16" s="207">
        <v>2005</v>
      </c>
      <c r="AD16" s="207">
        <v>2006</v>
      </c>
      <c r="AG16" s="211">
        <v>2007</v>
      </c>
      <c r="AJ16" s="207">
        <v>2008</v>
      </c>
      <c r="AM16" s="207">
        <v>2009</v>
      </c>
      <c r="AP16" s="207">
        <v>2010</v>
      </c>
    </row>
    <row r="17" spans="1:42" ht="12.75">
      <c r="A17" s="213"/>
      <c r="B17" s="213"/>
      <c r="C17" s="211">
        <v>1998</v>
      </c>
      <c r="F17" s="211">
        <v>1999</v>
      </c>
      <c r="I17" s="211">
        <v>2000</v>
      </c>
      <c r="L17" s="211">
        <v>2001</v>
      </c>
      <c r="O17" s="211">
        <v>2002</v>
      </c>
      <c r="R17" s="207">
        <v>2003</v>
      </c>
      <c r="S17" s="213"/>
      <c r="U17" s="207">
        <v>2004</v>
      </c>
      <c r="X17" s="207">
        <v>2005</v>
      </c>
      <c r="AA17" s="207">
        <v>2006</v>
      </c>
      <c r="AD17" s="207">
        <v>2007</v>
      </c>
      <c r="AG17" s="211">
        <v>2008</v>
      </c>
      <c r="AJ17" s="207">
        <v>2009</v>
      </c>
      <c r="AM17" s="207">
        <v>2010</v>
      </c>
      <c r="AP17" s="207">
        <v>2011</v>
      </c>
    </row>
    <row r="18" spans="1:23" ht="15">
      <c r="A18" s="239" t="s">
        <v>570</v>
      </c>
      <c r="B18" s="238" t="s">
        <v>18</v>
      </c>
      <c r="C18" s="237"/>
      <c r="D18" s="241"/>
      <c r="E18" s="236"/>
      <c r="F18" s="221">
        <v>9</v>
      </c>
      <c r="G18" s="240">
        <v>1</v>
      </c>
      <c r="H18" s="235" t="s">
        <v>205</v>
      </c>
      <c r="I18" s="221"/>
      <c r="J18" s="240"/>
      <c r="K18" s="235"/>
      <c r="L18" s="221">
        <v>35</v>
      </c>
      <c r="M18" s="240">
        <v>3</v>
      </c>
      <c r="N18" s="235" t="s">
        <v>205</v>
      </c>
      <c r="O18" s="221"/>
      <c r="P18" s="232"/>
      <c r="Q18" s="233"/>
      <c r="S18" s="232"/>
      <c r="U18" s="214"/>
      <c r="V18" s="210"/>
      <c r="W18" s="214"/>
    </row>
    <row r="19" spans="1:44" ht="15">
      <c r="A19" s="243" t="s">
        <v>149</v>
      </c>
      <c r="B19" s="247" t="s">
        <v>76</v>
      </c>
      <c r="C19" s="237">
        <v>44</v>
      </c>
      <c r="D19" s="241">
        <v>4</v>
      </c>
      <c r="E19" s="236" t="s">
        <v>205</v>
      </c>
      <c r="F19" s="221">
        <v>40</v>
      </c>
      <c r="G19" s="240">
        <v>4</v>
      </c>
      <c r="H19" s="235" t="s">
        <v>205</v>
      </c>
      <c r="I19" s="221">
        <v>51</v>
      </c>
      <c r="J19" s="240">
        <v>4</v>
      </c>
      <c r="K19" s="235" t="s">
        <v>205</v>
      </c>
      <c r="L19" s="221">
        <v>41</v>
      </c>
      <c r="M19" s="240">
        <v>4</v>
      </c>
      <c r="N19" s="235" t="s">
        <v>205</v>
      </c>
      <c r="O19" s="221">
        <v>54</v>
      </c>
      <c r="P19" s="232">
        <v>4</v>
      </c>
      <c r="Q19" s="233" t="s">
        <v>386</v>
      </c>
      <c r="R19" s="207">
        <v>51</v>
      </c>
      <c r="S19" s="232">
        <v>4</v>
      </c>
      <c r="T19" s="209" t="s">
        <v>221</v>
      </c>
      <c r="U19" s="214">
        <v>51</v>
      </c>
      <c r="V19" s="210">
        <v>4</v>
      </c>
      <c r="W19" s="233" t="s">
        <v>396</v>
      </c>
      <c r="X19" s="207">
        <v>57</v>
      </c>
      <c r="Y19" s="232">
        <v>4</v>
      </c>
      <c r="Z19" s="233" t="s">
        <v>198</v>
      </c>
      <c r="AA19" s="207">
        <v>45</v>
      </c>
      <c r="AB19" s="234">
        <v>4</v>
      </c>
      <c r="AC19" s="233" t="s">
        <v>259</v>
      </c>
      <c r="AD19" s="207">
        <v>43</v>
      </c>
      <c r="AE19" s="232">
        <v>4</v>
      </c>
      <c r="AF19" s="233" t="s">
        <v>464</v>
      </c>
      <c r="AG19" s="211">
        <v>47</v>
      </c>
      <c r="AH19" s="232">
        <v>4</v>
      </c>
      <c r="AI19" s="209" t="s">
        <v>240</v>
      </c>
      <c r="AJ19" s="214">
        <v>52</v>
      </c>
      <c r="AK19" s="231">
        <v>4</v>
      </c>
      <c r="AL19" s="215" t="s">
        <v>444</v>
      </c>
      <c r="AM19" s="207">
        <v>51</v>
      </c>
      <c r="AN19" s="230">
        <v>4</v>
      </c>
      <c r="AO19" s="229" t="s">
        <v>453</v>
      </c>
      <c r="AP19" s="207">
        <v>49</v>
      </c>
      <c r="AQ19" s="230">
        <v>4</v>
      </c>
      <c r="AR19" s="229" t="s">
        <v>427</v>
      </c>
    </row>
    <row r="20" spans="1:44" ht="15">
      <c r="A20" s="204" t="s">
        <v>569</v>
      </c>
      <c r="B20" s="248" t="s">
        <v>20</v>
      </c>
      <c r="C20" s="237"/>
      <c r="D20" s="241"/>
      <c r="E20" s="236"/>
      <c r="F20" s="221"/>
      <c r="G20" s="240"/>
      <c r="H20" s="235"/>
      <c r="I20" s="221"/>
      <c r="J20" s="240"/>
      <c r="K20" s="235"/>
      <c r="L20" s="221"/>
      <c r="M20" s="240"/>
      <c r="N20" s="235"/>
      <c r="O20" s="221">
        <v>32</v>
      </c>
      <c r="P20" s="232">
        <v>4</v>
      </c>
      <c r="Q20" s="233" t="s">
        <v>350</v>
      </c>
      <c r="R20" s="207">
        <v>22</v>
      </c>
      <c r="S20" s="232">
        <v>4</v>
      </c>
      <c r="T20" s="209" t="s">
        <v>453</v>
      </c>
      <c r="U20" s="214">
        <v>23</v>
      </c>
      <c r="V20" s="210">
        <v>4</v>
      </c>
      <c r="W20" s="233" t="s">
        <v>492</v>
      </c>
      <c r="X20" s="207">
        <v>2</v>
      </c>
      <c r="Y20" s="232">
        <v>1</v>
      </c>
      <c r="Z20" s="233" t="s">
        <v>365</v>
      </c>
      <c r="AB20" s="234"/>
      <c r="AC20" s="233"/>
      <c r="AE20" s="232"/>
      <c r="AF20" s="233"/>
      <c r="AG20" s="211">
        <v>39</v>
      </c>
      <c r="AH20" s="232">
        <v>4</v>
      </c>
      <c r="AI20" s="209" t="s">
        <v>366</v>
      </c>
      <c r="AJ20" s="214">
        <v>23</v>
      </c>
      <c r="AK20" s="231">
        <v>2</v>
      </c>
      <c r="AL20" s="215" t="s">
        <v>432</v>
      </c>
      <c r="AM20" s="207">
        <v>20</v>
      </c>
      <c r="AN20" s="230">
        <v>3</v>
      </c>
      <c r="AO20" s="229" t="s">
        <v>451</v>
      </c>
      <c r="AQ20" s="230"/>
      <c r="AR20" s="229"/>
    </row>
    <row r="21" spans="1:44" ht="15">
      <c r="A21" s="239" t="s">
        <v>568</v>
      </c>
      <c r="B21" s="248" t="s">
        <v>14</v>
      </c>
      <c r="C21" s="237">
        <v>51</v>
      </c>
      <c r="D21" s="241">
        <v>4</v>
      </c>
      <c r="E21" s="236" t="s">
        <v>205</v>
      </c>
      <c r="F21" s="221">
        <v>26</v>
      </c>
      <c r="G21" s="240">
        <v>4</v>
      </c>
      <c r="H21" s="235" t="s">
        <v>201</v>
      </c>
      <c r="I21" s="221">
        <v>41</v>
      </c>
      <c r="J21" s="240">
        <v>4</v>
      </c>
      <c r="K21" s="235" t="s">
        <v>205</v>
      </c>
      <c r="L21" s="221">
        <v>12</v>
      </c>
      <c r="M21" s="240">
        <v>1</v>
      </c>
      <c r="N21" s="235" t="s">
        <v>205</v>
      </c>
      <c r="O21" s="221">
        <v>44</v>
      </c>
      <c r="P21" s="232">
        <v>4</v>
      </c>
      <c r="Q21" s="233" t="s">
        <v>314</v>
      </c>
      <c r="S21" s="232"/>
      <c r="T21" s="209"/>
      <c r="U21" s="214"/>
      <c r="V21" s="210"/>
      <c r="W21" s="233"/>
      <c r="Y21" s="232"/>
      <c r="Z21" s="233"/>
      <c r="AB21" s="234"/>
      <c r="AC21" s="233"/>
      <c r="AE21" s="232"/>
      <c r="AF21" s="233"/>
      <c r="AH21" s="232"/>
      <c r="AJ21" s="214"/>
      <c r="AK21" s="231"/>
      <c r="AL21" s="215"/>
      <c r="AN21" s="230"/>
      <c r="AO21" s="229"/>
      <c r="AQ21" s="230"/>
      <c r="AR21" s="229"/>
    </row>
    <row r="22" spans="1:44" ht="15">
      <c r="A22" s="239" t="s">
        <v>567</v>
      </c>
      <c r="B22" s="248" t="s">
        <v>19</v>
      </c>
      <c r="C22" s="237">
        <v>45</v>
      </c>
      <c r="D22" s="241">
        <v>4</v>
      </c>
      <c r="E22" s="236" t="s">
        <v>205</v>
      </c>
      <c r="F22" s="221">
        <v>51</v>
      </c>
      <c r="G22" s="240">
        <v>4</v>
      </c>
      <c r="H22" s="235" t="s">
        <v>205</v>
      </c>
      <c r="I22" s="221">
        <v>35</v>
      </c>
      <c r="J22" s="240">
        <v>3</v>
      </c>
      <c r="K22" s="235" t="s">
        <v>205</v>
      </c>
      <c r="L22" s="221">
        <v>21</v>
      </c>
      <c r="M22" s="240">
        <v>2</v>
      </c>
      <c r="N22" s="235" t="s">
        <v>205</v>
      </c>
      <c r="O22" s="221">
        <v>50</v>
      </c>
      <c r="P22" s="232">
        <v>4</v>
      </c>
      <c r="Q22" s="233" t="s">
        <v>214</v>
      </c>
      <c r="S22" s="232"/>
      <c r="T22" s="209"/>
      <c r="U22" s="214">
        <v>39</v>
      </c>
      <c r="V22" s="210">
        <v>4</v>
      </c>
      <c r="W22" s="233" t="s">
        <v>359</v>
      </c>
      <c r="Y22" s="232"/>
      <c r="Z22" s="233"/>
      <c r="AB22" s="234"/>
      <c r="AC22" s="233"/>
      <c r="AE22" s="232"/>
      <c r="AF22" s="233"/>
      <c r="AH22" s="232"/>
      <c r="AJ22" s="214"/>
      <c r="AK22" s="231"/>
      <c r="AL22" s="215"/>
      <c r="AN22" s="230"/>
      <c r="AO22" s="229"/>
      <c r="AQ22" s="230"/>
      <c r="AR22" s="229"/>
    </row>
    <row r="23" spans="1:44" ht="15">
      <c r="A23" s="243" t="s">
        <v>74</v>
      </c>
      <c r="B23" s="247" t="s">
        <v>16</v>
      </c>
      <c r="C23" s="237">
        <v>56</v>
      </c>
      <c r="D23" s="241">
        <v>4</v>
      </c>
      <c r="E23" s="236" t="s">
        <v>201</v>
      </c>
      <c r="F23" s="221">
        <v>54</v>
      </c>
      <c r="G23" s="240">
        <v>4</v>
      </c>
      <c r="H23" s="235" t="s">
        <v>201</v>
      </c>
      <c r="I23" s="221">
        <v>57</v>
      </c>
      <c r="J23" s="240">
        <v>4</v>
      </c>
      <c r="K23" s="235" t="s">
        <v>201</v>
      </c>
      <c r="L23" s="219">
        <v>56</v>
      </c>
      <c r="M23" s="246">
        <v>4</v>
      </c>
      <c r="N23" s="245" t="s">
        <v>201</v>
      </c>
      <c r="O23" s="221">
        <v>59</v>
      </c>
      <c r="P23" s="232">
        <v>4</v>
      </c>
      <c r="Q23" s="233" t="s">
        <v>290</v>
      </c>
      <c r="R23" s="207">
        <v>58</v>
      </c>
      <c r="S23" s="232">
        <v>4</v>
      </c>
      <c r="T23" s="209" t="s">
        <v>286</v>
      </c>
      <c r="U23" s="214">
        <v>55</v>
      </c>
      <c r="V23" s="210">
        <v>4</v>
      </c>
      <c r="W23" s="233" t="s">
        <v>198</v>
      </c>
      <c r="X23" s="207">
        <v>59</v>
      </c>
      <c r="Y23" s="232">
        <v>4</v>
      </c>
      <c r="Z23" s="233" t="s">
        <v>290</v>
      </c>
      <c r="AA23" s="207">
        <v>58</v>
      </c>
      <c r="AB23" s="234">
        <v>4</v>
      </c>
      <c r="AC23" s="233" t="s">
        <v>290</v>
      </c>
      <c r="AD23" s="207">
        <v>54</v>
      </c>
      <c r="AE23" s="232">
        <v>4</v>
      </c>
      <c r="AF23" s="233" t="s">
        <v>411</v>
      </c>
      <c r="AG23" s="211">
        <v>53</v>
      </c>
      <c r="AH23" s="232">
        <v>3</v>
      </c>
      <c r="AI23" s="209" t="s">
        <v>495</v>
      </c>
      <c r="AJ23" s="214">
        <v>56</v>
      </c>
      <c r="AK23" s="231">
        <v>4</v>
      </c>
      <c r="AL23" s="215" t="s">
        <v>356</v>
      </c>
      <c r="AM23" s="207">
        <v>54</v>
      </c>
      <c r="AN23" s="230">
        <v>4</v>
      </c>
      <c r="AO23" s="229" t="s">
        <v>490</v>
      </c>
      <c r="AP23" s="207">
        <v>49</v>
      </c>
      <c r="AQ23" s="230">
        <v>4</v>
      </c>
      <c r="AR23" s="229" t="s">
        <v>377</v>
      </c>
    </row>
    <row r="24" spans="1:44" ht="15">
      <c r="A24" s="243" t="s">
        <v>122</v>
      </c>
      <c r="B24" s="247" t="s">
        <v>11</v>
      </c>
      <c r="C24" s="237">
        <v>55</v>
      </c>
      <c r="D24" s="241">
        <v>4</v>
      </c>
      <c r="E24" s="236" t="s">
        <v>201</v>
      </c>
      <c r="F24" s="221">
        <v>48</v>
      </c>
      <c r="G24" s="240">
        <v>4</v>
      </c>
      <c r="H24" s="235" t="s">
        <v>201</v>
      </c>
      <c r="I24" s="221">
        <v>50</v>
      </c>
      <c r="J24" s="240">
        <v>4</v>
      </c>
      <c r="K24" s="235" t="s">
        <v>201</v>
      </c>
      <c r="L24" s="221">
        <v>49</v>
      </c>
      <c r="M24" s="240">
        <v>4</v>
      </c>
      <c r="N24" s="235" t="s">
        <v>201</v>
      </c>
      <c r="O24" s="221">
        <v>49</v>
      </c>
      <c r="P24" s="232">
        <v>4</v>
      </c>
      <c r="Q24" s="233" t="s">
        <v>528</v>
      </c>
      <c r="R24" s="207">
        <v>47</v>
      </c>
      <c r="S24" s="232">
        <v>4</v>
      </c>
      <c r="T24" s="209" t="s">
        <v>428</v>
      </c>
      <c r="U24" s="214">
        <v>50</v>
      </c>
      <c r="V24" s="210">
        <v>4</v>
      </c>
      <c r="W24" s="233" t="s">
        <v>298</v>
      </c>
      <c r="X24" s="207">
        <v>46</v>
      </c>
      <c r="Y24" s="232">
        <v>4</v>
      </c>
      <c r="Z24" s="233" t="s">
        <v>400</v>
      </c>
      <c r="AA24" s="207">
        <v>30</v>
      </c>
      <c r="AB24" s="234">
        <v>4</v>
      </c>
      <c r="AC24" s="233" t="s">
        <v>528</v>
      </c>
      <c r="AD24" s="207">
        <v>47</v>
      </c>
      <c r="AE24" s="232">
        <v>4</v>
      </c>
      <c r="AF24" s="233" t="s">
        <v>196</v>
      </c>
      <c r="AG24" s="211">
        <v>52</v>
      </c>
      <c r="AH24" s="232">
        <v>4</v>
      </c>
      <c r="AI24" s="209" t="s">
        <v>218</v>
      </c>
      <c r="AJ24" s="214">
        <v>49</v>
      </c>
      <c r="AK24" s="231">
        <v>4</v>
      </c>
      <c r="AL24" s="215" t="s">
        <v>305</v>
      </c>
      <c r="AM24" s="207">
        <v>47</v>
      </c>
      <c r="AN24" s="230">
        <v>4</v>
      </c>
      <c r="AO24" s="229" t="s">
        <v>462</v>
      </c>
      <c r="AP24" s="207">
        <v>43</v>
      </c>
      <c r="AQ24" s="230">
        <v>4</v>
      </c>
      <c r="AR24" s="229" t="s">
        <v>297</v>
      </c>
    </row>
    <row r="25" spans="1:44" ht="15">
      <c r="A25" s="243" t="s">
        <v>75</v>
      </c>
      <c r="B25" s="247" t="s">
        <v>76</v>
      </c>
      <c r="C25" s="237"/>
      <c r="D25" s="241"/>
      <c r="E25" s="236"/>
      <c r="F25" s="221"/>
      <c r="G25" s="240"/>
      <c r="H25" s="235"/>
      <c r="I25" s="221"/>
      <c r="J25" s="240"/>
      <c r="K25" s="235"/>
      <c r="L25" s="219"/>
      <c r="M25" s="246"/>
      <c r="N25" s="245"/>
      <c r="O25" s="221"/>
      <c r="P25" s="232"/>
      <c r="Q25" s="233"/>
      <c r="S25" s="232"/>
      <c r="T25" s="209"/>
      <c r="U25" s="214"/>
      <c r="V25" s="210"/>
      <c r="W25" s="233"/>
      <c r="Y25" s="232"/>
      <c r="Z25" s="233"/>
      <c r="AA25" s="207">
        <v>57</v>
      </c>
      <c r="AB25" s="234">
        <v>4</v>
      </c>
      <c r="AC25" s="233" t="s">
        <v>304</v>
      </c>
      <c r="AD25" s="207">
        <v>55</v>
      </c>
      <c r="AE25" s="232">
        <v>4</v>
      </c>
      <c r="AF25" s="233" t="s">
        <v>222</v>
      </c>
      <c r="AG25" s="211">
        <v>52</v>
      </c>
      <c r="AH25" s="232">
        <v>4</v>
      </c>
      <c r="AI25" s="209" t="s">
        <v>377</v>
      </c>
      <c r="AJ25" s="214">
        <v>58</v>
      </c>
      <c r="AK25" s="231">
        <v>4</v>
      </c>
      <c r="AL25" s="215" t="s">
        <v>289</v>
      </c>
      <c r="AM25" s="207">
        <v>58</v>
      </c>
      <c r="AN25" s="230">
        <v>4</v>
      </c>
      <c r="AO25" s="229" t="s">
        <v>287</v>
      </c>
      <c r="AP25" s="207">
        <v>57</v>
      </c>
      <c r="AQ25" s="230">
        <v>4</v>
      </c>
      <c r="AR25" s="229" t="s">
        <v>289</v>
      </c>
    </row>
    <row r="26" spans="1:44" ht="15">
      <c r="A26" s="243" t="s">
        <v>566</v>
      </c>
      <c r="B26" s="247" t="s">
        <v>16</v>
      </c>
      <c r="C26" s="237">
        <v>19</v>
      </c>
      <c r="D26" s="241">
        <v>2</v>
      </c>
      <c r="E26" s="236" t="s">
        <v>205</v>
      </c>
      <c r="F26" s="221"/>
      <c r="G26" s="240"/>
      <c r="H26" s="235"/>
      <c r="I26" s="221"/>
      <c r="J26" s="240"/>
      <c r="K26" s="235"/>
      <c r="L26" s="221"/>
      <c r="M26" s="240"/>
      <c r="N26" s="235"/>
      <c r="O26" s="221"/>
      <c r="P26" s="232"/>
      <c r="Q26" s="233"/>
      <c r="S26" s="232"/>
      <c r="T26" s="209"/>
      <c r="U26" s="214"/>
      <c r="V26" s="210"/>
      <c r="W26" s="233"/>
      <c r="Y26" s="232"/>
      <c r="Z26" s="233"/>
      <c r="AB26" s="234"/>
      <c r="AC26" s="233"/>
      <c r="AE26" s="232"/>
      <c r="AF26" s="233"/>
      <c r="AH26" s="232"/>
      <c r="AJ26" s="214"/>
      <c r="AK26" s="231"/>
      <c r="AL26" s="215"/>
      <c r="AN26" s="230"/>
      <c r="AO26" s="229"/>
      <c r="AQ26" s="230"/>
      <c r="AR26" s="229"/>
    </row>
    <row r="27" spans="1:44" ht="15">
      <c r="A27" s="239" t="s">
        <v>565</v>
      </c>
      <c r="B27" s="248" t="s">
        <v>12</v>
      </c>
      <c r="C27" s="237">
        <v>39</v>
      </c>
      <c r="D27" s="241">
        <v>3</v>
      </c>
      <c r="E27" s="236" t="s">
        <v>201</v>
      </c>
      <c r="F27" s="221"/>
      <c r="G27" s="240"/>
      <c r="H27" s="235"/>
      <c r="I27" s="221"/>
      <c r="J27" s="240"/>
      <c r="K27" s="235"/>
      <c r="L27" s="221"/>
      <c r="M27" s="240"/>
      <c r="N27" s="235"/>
      <c r="O27" s="221">
        <v>37</v>
      </c>
      <c r="P27" s="232">
        <v>3</v>
      </c>
      <c r="Q27" s="233" t="s">
        <v>519</v>
      </c>
      <c r="R27" s="207">
        <v>47</v>
      </c>
      <c r="S27" s="232">
        <v>4</v>
      </c>
      <c r="T27" s="209" t="s">
        <v>503</v>
      </c>
      <c r="U27" s="214">
        <v>40</v>
      </c>
      <c r="V27" s="210">
        <v>3</v>
      </c>
      <c r="W27" s="233" t="s">
        <v>280</v>
      </c>
      <c r="X27" s="207">
        <v>48</v>
      </c>
      <c r="Y27" s="232">
        <v>4</v>
      </c>
      <c r="Z27" s="233" t="s">
        <v>309</v>
      </c>
      <c r="AA27" s="207">
        <v>53</v>
      </c>
      <c r="AB27" s="234">
        <v>4</v>
      </c>
      <c r="AC27" s="233" t="s">
        <v>295</v>
      </c>
      <c r="AD27" s="207">
        <v>49</v>
      </c>
      <c r="AE27" s="232">
        <v>4</v>
      </c>
      <c r="AF27" s="233" t="s">
        <v>482</v>
      </c>
      <c r="AG27" s="211">
        <v>52</v>
      </c>
      <c r="AH27" s="232">
        <v>4</v>
      </c>
      <c r="AI27" s="209" t="s">
        <v>564</v>
      </c>
      <c r="AJ27" s="214">
        <v>51</v>
      </c>
      <c r="AK27" s="231">
        <v>4</v>
      </c>
      <c r="AL27" s="215" t="s">
        <v>302</v>
      </c>
      <c r="AM27" s="207">
        <v>47</v>
      </c>
      <c r="AN27" s="230">
        <v>4</v>
      </c>
      <c r="AO27" s="229" t="s">
        <v>301</v>
      </c>
      <c r="AP27" s="207">
        <v>42</v>
      </c>
      <c r="AQ27" s="230">
        <v>4</v>
      </c>
      <c r="AR27" s="229" t="s">
        <v>487</v>
      </c>
    </row>
    <row r="28" spans="1:44" ht="15">
      <c r="A28" s="243" t="s">
        <v>563</v>
      </c>
      <c r="B28" s="247" t="s">
        <v>12</v>
      </c>
      <c r="C28" s="237"/>
      <c r="D28" s="241"/>
      <c r="E28" s="236"/>
      <c r="F28" s="221">
        <v>50</v>
      </c>
      <c r="G28" s="240">
        <v>4</v>
      </c>
      <c r="H28" s="235" t="s">
        <v>224</v>
      </c>
      <c r="I28" s="221">
        <v>51</v>
      </c>
      <c r="J28" s="240">
        <v>4</v>
      </c>
      <c r="K28" s="235" t="s">
        <v>224</v>
      </c>
      <c r="L28" s="221">
        <v>52</v>
      </c>
      <c r="M28" s="240">
        <v>4</v>
      </c>
      <c r="N28" s="235" t="s">
        <v>201</v>
      </c>
      <c r="O28" s="221"/>
      <c r="P28" s="232"/>
      <c r="Q28" s="233"/>
      <c r="S28" s="232"/>
      <c r="T28" s="209"/>
      <c r="U28" s="214"/>
      <c r="V28" s="210"/>
      <c r="W28" s="233"/>
      <c r="Y28" s="232"/>
      <c r="Z28" s="233"/>
      <c r="AB28" s="234"/>
      <c r="AC28" s="233"/>
      <c r="AE28" s="232"/>
      <c r="AF28" s="233"/>
      <c r="AH28" s="232"/>
      <c r="AJ28" s="214"/>
      <c r="AK28" s="231"/>
      <c r="AL28" s="215"/>
      <c r="AN28" s="230"/>
      <c r="AO28" s="229"/>
      <c r="AQ28" s="230"/>
      <c r="AR28" s="229"/>
    </row>
    <row r="29" spans="1:44" ht="15">
      <c r="A29" s="243" t="s">
        <v>562</v>
      </c>
      <c r="B29" s="247" t="s">
        <v>21</v>
      </c>
      <c r="C29" s="237"/>
      <c r="D29" s="241"/>
      <c r="E29" s="236"/>
      <c r="F29" s="221"/>
      <c r="G29" s="240"/>
      <c r="H29" s="235"/>
      <c r="I29" s="221"/>
      <c r="J29" s="240"/>
      <c r="K29" s="235"/>
      <c r="L29" s="221"/>
      <c r="M29" s="240"/>
      <c r="N29" s="235"/>
      <c r="O29" s="221"/>
      <c r="P29" s="232"/>
      <c r="Q29" s="233"/>
      <c r="S29" s="232"/>
      <c r="T29" s="209"/>
      <c r="U29" s="214">
        <v>44</v>
      </c>
      <c r="V29" s="210">
        <v>4</v>
      </c>
      <c r="W29" s="233" t="s">
        <v>314</v>
      </c>
      <c r="X29" s="207">
        <v>57</v>
      </c>
      <c r="Y29" s="232">
        <v>4</v>
      </c>
      <c r="Z29" s="233" t="s">
        <v>199</v>
      </c>
      <c r="AA29" s="207">
        <v>47</v>
      </c>
      <c r="AB29" s="234">
        <v>4</v>
      </c>
      <c r="AC29" s="233" t="s">
        <v>464</v>
      </c>
      <c r="AD29" s="207">
        <v>55</v>
      </c>
      <c r="AE29" s="232">
        <v>4</v>
      </c>
      <c r="AF29" s="233" t="s">
        <v>222</v>
      </c>
      <c r="AG29" s="211">
        <v>54</v>
      </c>
      <c r="AH29" s="232">
        <v>4</v>
      </c>
      <c r="AI29" s="209" t="s">
        <v>285</v>
      </c>
      <c r="AJ29" s="214">
        <v>58</v>
      </c>
      <c r="AK29" s="231">
        <v>4</v>
      </c>
      <c r="AL29" s="215" t="s">
        <v>252</v>
      </c>
      <c r="AM29" s="207">
        <v>53</v>
      </c>
      <c r="AN29" s="230">
        <v>4</v>
      </c>
      <c r="AO29" s="229" t="s">
        <v>411</v>
      </c>
      <c r="AP29" s="207">
        <v>50</v>
      </c>
      <c r="AQ29" s="230">
        <v>4</v>
      </c>
      <c r="AR29" s="229" t="s">
        <v>305</v>
      </c>
    </row>
    <row r="30" spans="1:44" ht="15">
      <c r="A30" s="243" t="s">
        <v>98</v>
      </c>
      <c r="B30" s="247" t="s">
        <v>13</v>
      </c>
      <c r="C30" s="237"/>
      <c r="D30" s="241"/>
      <c r="E30" s="236"/>
      <c r="F30" s="221"/>
      <c r="G30" s="240"/>
      <c r="H30" s="235"/>
      <c r="I30" s="221"/>
      <c r="J30" s="240"/>
      <c r="K30" s="235"/>
      <c r="L30" s="221"/>
      <c r="M30" s="240"/>
      <c r="N30" s="235"/>
      <c r="O30" s="221"/>
      <c r="P30" s="232"/>
      <c r="Q30" s="233"/>
      <c r="S30" s="232"/>
      <c r="T30" s="209"/>
      <c r="U30" s="214"/>
      <c r="V30" s="210"/>
      <c r="W30" s="233"/>
      <c r="Y30" s="232"/>
      <c r="Z30" s="233"/>
      <c r="AB30" s="234"/>
      <c r="AC30" s="233"/>
      <c r="AE30" s="232"/>
      <c r="AF30" s="233"/>
      <c r="AH30" s="232"/>
      <c r="AJ30" s="214"/>
      <c r="AK30" s="231"/>
      <c r="AL30" s="215"/>
      <c r="AM30" s="207">
        <v>43</v>
      </c>
      <c r="AN30" s="230">
        <v>4</v>
      </c>
      <c r="AO30" s="229" t="s">
        <v>525</v>
      </c>
      <c r="AP30" s="207">
        <v>51</v>
      </c>
      <c r="AQ30" s="230">
        <v>4</v>
      </c>
      <c r="AR30" s="229" t="s">
        <v>257</v>
      </c>
    </row>
    <row r="31" spans="1:44" ht="15">
      <c r="A31" s="239" t="s">
        <v>99</v>
      </c>
      <c r="B31" s="248" t="s">
        <v>20</v>
      </c>
      <c r="C31" s="237"/>
      <c r="D31" s="241"/>
      <c r="E31" s="236"/>
      <c r="F31" s="221"/>
      <c r="G31" s="240"/>
      <c r="H31" s="235"/>
      <c r="I31" s="221"/>
      <c r="J31" s="240"/>
      <c r="K31" s="235"/>
      <c r="L31" s="221"/>
      <c r="M31" s="240"/>
      <c r="N31" s="235"/>
      <c r="O31" s="221"/>
      <c r="P31" s="232"/>
      <c r="Q31" s="233"/>
      <c r="S31" s="232"/>
      <c r="T31" s="209"/>
      <c r="U31" s="214"/>
      <c r="V31" s="210"/>
      <c r="W31" s="233"/>
      <c r="Y31" s="232"/>
      <c r="Z31" s="233"/>
      <c r="AB31" s="234"/>
      <c r="AC31" s="233"/>
      <c r="AE31" s="232"/>
      <c r="AF31" s="233"/>
      <c r="AG31" s="211">
        <v>22</v>
      </c>
      <c r="AH31" s="232">
        <v>4</v>
      </c>
      <c r="AI31" s="209" t="s">
        <v>350</v>
      </c>
      <c r="AJ31" s="214">
        <v>38</v>
      </c>
      <c r="AK31" s="231">
        <v>4</v>
      </c>
      <c r="AL31" s="215" t="s">
        <v>354</v>
      </c>
      <c r="AM31" s="207">
        <v>39</v>
      </c>
      <c r="AN31" s="230">
        <v>4</v>
      </c>
      <c r="AO31" s="229" t="s">
        <v>211</v>
      </c>
      <c r="AP31" s="207">
        <v>42</v>
      </c>
      <c r="AQ31" s="230">
        <v>4</v>
      </c>
      <c r="AR31" s="229" t="s">
        <v>512</v>
      </c>
    </row>
    <row r="32" spans="1:44" ht="15">
      <c r="A32" s="239" t="s">
        <v>561</v>
      </c>
      <c r="B32" s="248" t="s">
        <v>76</v>
      </c>
      <c r="C32" s="237">
        <v>36</v>
      </c>
      <c r="D32" s="241">
        <v>4</v>
      </c>
      <c r="E32" s="236" t="s">
        <v>224</v>
      </c>
      <c r="F32" s="221"/>
      <c r="G32" s="240"/>
      <c r="H32" s="235"/>
      <c r="I32" s="221"/>
      <c r="J32" s="240"/>
      <c r="K32" s="235"/>
      <c r="L32" s="221"/>
      <c r="M32" s="240"/>
      <c r="N32" s="235"/>
      <c r="O32" s="221"/>
      <c r="P32" s="232"/>
      <c r="Q32" s="233"/>
      <c r="R32" s="207">
        <v>10</v>
      </c>
      <c r="S32" s="232">
        <v>1</v>
      </c>
      <c r="T32" s="209" t="s">
        <v>274</v>
      </c>
      <c r="U32" s="214"/>
      <c r="V32" s="210"/>
      <c r="W32" s="233"/>
      <c r="Y32" s="232"/>
      <c r="Z32" s="233"/>
      <c r="AB32" s="234"/>
      <c r="AC32" s="233"/>
      <c r="AE32" s="232"/>
      <c r="AF32" s="233"/>
      <c r="AH32" s="232"/>
      <c r="AJ32" s="214"/>
      <c r="AK32" s="231"/>
      <c r="AL32" s="215"/>
      <c r="AN32" s="230"/>
      <c r="AO32" s="229"/>
      <c r="AQ32" s="230"/>
      <c r="AR32" s="229"/>
    </row>
    <row r="33" spans="1:44" ht="15">
      <c r="A33" s="199" t="s">
        <v>560</v>
      </c>
      <c r="B33" s="248" t="s">
        <v>18</v>
      </c>
      <c r="C33" s="237"/>
      <c r="D33" s="241"/>
      <c r="E33" s="236"/>
      <c r="F33" s="221"/>
      <c r="G33" s="240"/>
      <c r="H33" s="235"/>
      <c r="I33" s="221">
        <v>47</v>
      </c>
      <c r="J33" s="240">
        <v>4</v>
      </c>
      <c r="K33" s="235" t="s">
        <v>205</v>
      </c>
      <c r="L33" s="221">
        <v>33</v>
      </c>
      <c r="M33" s="240">
        <v>4</v>
      </c>
      <c r="N33" s="235" t="s">
        <v>205</v>
      </c>
      <c r="O33" s="221">
        <v>40</v>
      </c>
      <c r="P33" s="232">
        <v>4</v>
      </c>
      <c r="Q33" s="233" t="s">
        <v>469</v>
      </c>
      <c r="R33" s="207">
        <v>50</v>
      </c>
      <c r="S33" s="232">
        <v>4</v>
      </c>
      <c r="T33" s="209" t="s">
        <v>313</v>
      </c>
      <c r="U33" s="214">
        <v>47</v>
      </c>
      <c r="V33" s="210">
        <v>4</v>
      </c>
      <c r="W33" s="233" t="s">
        <v>428</v>
      </c>
      <c r="X33" s="207">
        <v>28</v>
      </c>
      <c r="Y33" s="232">
        <v>2</v>
      </c>
      <c r="Z33" s="233" t="s">
        <v>501</v>
      </c>
      <c r="AA33" s="207">
        <v>24</v>
      </c>
      <c r="AB33" s="234">
        <v>2</v>
      </c>
      <c r="AC33" s="233" t="s">
        <v>359</v>
      </c>
      <c r="AD33" s="207">
        <v>39</v>
      </c>
      <c r="AE33" s="232">
        <v>3</v>
      </c>
      <c r="AF33" s="233" t="s">
        <v>314</v>
      </c>
      <c r="AH33" s="232"/>
      <c r="AJ33" s="214"/>
      <c r="AK33" s="231"/>
      <c r="AL33" s="215"/>
      <c r="AN33" s="230"/>
      <c r="AO33" s="229"/>
      <c r="AQ33" s="230"/>
      <c r="AR33" s="229"/>
    </row>
    <row r="34" spans="1:44" ht="15">
      <c r="A34" s="239" t="s">
        <v>559</v>
      </c>
      <c r="B34" s="248" t="s">
        <v>14</v>
      </c>
      <c r="C34" s="237">
        <v>42</v>
      </c>
      <c r="D34" s="241">
        <v>4</v>
      </c>
      <c r="E34" s="236" t="s">
        <v>224</v>
      </c>
      <c r="F34" s="221">
        <v>36</v>
      </c>
      <c r="G34" s="240">
        <v>4</v>
      </c>
      <c r="H34" s="235" t="s">
        <v>224</v>
      </c>
      <c r="I34" s="221">
        <v>25</v>
      </c>
      <c r="J34" s="240">
        <v>2</v>
      </c>
      <c r="K34" s="235" t="s">
        <v>224</v>
      </c>
      <c r="L34" s="221"/>
      <c r="M34" s="240"/>
      <c r="N34" s="235"/>
      <c r="O34" s="221">
        <v>40</v>
      </c>
      <c r="P34" s="232">
        <v>4</v>
      </c>
      <c r="Q34" s="233" t="s">
        <v>273</v>
      </c>
      <c r="R34" s="207">
        <v>44</v>
      </c>
      <c r="S34" s="232">
        <v>4</v>
      </c>
      <c r="T34" s="209" t="s">
        <v>238</v>
      </c>
      <c r="U34" s="214">
        <v>42</v>
      </c>
      <c r="V34" s="210">
        <v>4</v>
      </c>
      <c r="W34" s="233" t="s">
        <v>223</v>
      </c>
      <c r="Y34" s="232"/>
      <c r="Z34" s="233"/>
      <c r="AA34" s="207">
        <v>43</v>
      </c>
      <c r="AB34" s="234">
        <v>4</v>
      </c>
      <c r="AC34" s="233" t="s">
        <v>223</v>
      </c>
      <c r="AD34" s="207">
        <v>23</v>
      </c>
      <c r="AE34" s="232">
        <v>3</v>
      </c>
      <c r="AF34" s="233" t="s">
        <v>223</v>
      </c>
      <c r="AG34" s="211">
        <v>46</v>
      </c>
      <c r="AH34" s="232">
        <v>4</v>
      </c>
      <c r="AI34" s="209" t="s">
        <v>378</v>
      </c>
      <c r="AJ34" s="214">
        <v>53</v>
      </c>
      <c r="AK34" s="231">
        <v>4</v>
      </c>
      <c r="AL34" s="215" t="s">
        <v>261</v>
      </c>
      <c r="AM34" s="207">
        <v>39</v>
      </c>
      <c r="AN34" s="230">
        <v>4</v>
      </c>
      <c r="AO34" s="229" t="s">
        <v>276</v>
      </c>
      <c r="AP34" s="207">
        <v>50</v>
      </c>
      <c r="AQ34" s="230">
        <v>4</v>
      </c>
      <c r="AR34" s="229" t="s">
        <v>214</v>
      </c>
    </row>
    <row r="35" spans="1:44" ht="15">
      <c r="A35" s="243" t="s">
        <v>151</v>
      </c>
      <c r="B35" s="247" t="s">
        <v>16</v>
      </c>
      <c r="C35" s="237">
        <v>54</v>
      </c>
      <c r="D35" s="241">
        <v>4</v>
      </c>
      <c r="E35" s="236" t="s">
        <v>201</v>
      </c>
      <c r="F35" s="221">
        <v>59</v>
      </c>
      <c r="G35" s="240">
        <v>4</v>
      </c>
      <c r="H35" s="235" t="s">
        <v>201</v>
      </c>
      <c r="I35" s="221">
        <v>55</v>
      </c>
      <c r="J35" s="240">
        <v>4</v>
      </c>
      <c r="K35" s="235" t="s">
        <v>201</v>
      </c>
      <c r="L35" s="219">
        <v>56</v>
      </c>
      <c r="M35" s="246">
        <v>4</v>
      </c>
      <c r="N35" s="245" t="s">
        <v>201</v>
      </c>
      <c r="O35" s="221">
        <v>54</v>
      </c>
      <c r="P35" s="232">
        <v>4</v>
      </c>
      <c r="Q35" s="233" t="s">
        <v>221</v>
      </c>
      <c r="R35" s="207">
        <v>50</v>
      </c>
      <c r="S35" s="232">
        <v>4</v>
      </c>
      <c r="T35" s="209" t="s">
        <v>380</v>
      </c>
      <c r="U35" s="214">
        <v>51</v>
      </c>
      <c r="V35" s="210">
        <v>4</v>
      </c>
      <c r="W35" s="233" t="s">
        <v>396</v>
      </c>
      <c r="X35" s="207">
        <v>45</v>
      </c>
      <c r="Y35" s="232">
        <v>4</v>
      </c>
      <c r="Z35" s="233" t="s">
        <v>379</v>
      </c>
      <c r="AA35" s="207">
        <v>53</v>
      </c>
      <c r="AB35" s="234">
        <v>4</v>
      </c>
      <c r="AC35" s="233" t="s">
        <v>411</v>
      </c>
      <c r="AD35" s="207">
        <v>50</v>
      </c>
      <c r="AE35" s="232">
        <v>4</v>
      </c>
      <c r="AF35" s="233" t="s">
        <v>453</v>
      </c>
      <c r="AG35" s="211">
        <v>47</v>
      </c>
      <c r="AH35" s="232">
        <v>4</v>
      </c>
      <c r="AI35" s="209" t="s">
        <v>492</v>
      </c>
      <c r="AJ35" s="214">
        <v>42</v>
      </c>
      <c r="AK35" s="231">
        <v>4</v>
      </c>
      <c r="AL35" s="215" t="s">
        <v>443</v>
      </c>
      <c r="AM35" s="207">
        <v>49</v>
      </c>
      <c r="AN35" s="230">
        <v>4</v>
      </c>
      <c r="AO35" s="229" t="s">
        <v>427</v>
      </c>
      <c r="AP35" s="207">
        <v>47</v>
      </c>
      <c r="AQ35" s="230">
        <v>4</v>
      </c>
      <c r="AR35" s="229" t="s">
        <v>300</v>
      </c>
    </row>
    <row r="36" spans="1:44" ht="15">
      <c r="A36" s="239" t="s">
        <v>558</v>
      </c>
      <c r="B36" s="248" t="s">
        <v>13</v>
      </c>
      <c r="C36" s="237"/>
      <c r="D36" s="241"/>
      <c r="E36" s="236"/>
      <c r="F36" s="221"/>
      <c r="G36" s="240"/>
      <c r="H36" s="235"/>
      <c r="I36" s="221"/>
      <c r="J36" s="240"/>
      <c r="K36" s="235"/>
      <c r="L36" s="221"/>
      <c r="M36" s="240"/>
      <c r="N36" s="235"/>
      <c r="O36" s="221"/>
      <c r="P36" s="232"/>
      <c r="Q36" s="233"/>
      <c r="S36" s="232"/>
      <c r="T36" s="209"/>
      <c r="U36" s="214"/>
      <c r="V36" s="210"/>
      <c r="W36" s="233"/>
      <c r="Y36" s="232"/>
      <c r="Z36" s="233"/>
      <c r="AB36" s="234"/>
      <c r="AC36" s="233"/>
      <c r="AE36" s="232"/>
      <c r="AF36" s="233"/>
      <c r="AG36" s="211">
        <v>42</v>
      </c>
      <c r="AH36" s="232">
        <v>4</v>
      </c>
      <c r="AI36" s="209" t="s">
        <v>404</v>
      </c>
      <c r="AJ36" s="214">
        <v>22</v>
      </c>
      <c r="AK36" s="231">
        <v>2</v>
      </c>
      <c r="AL36" s="215" t="s">
        <v>270</v>
      </c>
      <c r="AM36" s="207">
        <v>29</v>
      </c>
      <c r="AN36" s="230">
        <v>4</v>
      </c>
      <c r="AO36" s="229" t="s">
        <v>256</v>
      </c>
      <c r="AP36" s="207">
        <v>40</v>
      </c>
      <c r="AQ36" s="230">
        <v>4</v>
      </c>
      <c r="AR36" s="229" t="s">
        <v>534</v>
      </c>
    </row>
    <row r="37" spans="1:44" ht="15">
      <c r="A37" s="239" t="s">
        <v>78</v>
      </c>
      <c r="B37" s="248" t="s">
        <v>18</v>
      </c>
      <c r="C37" s="237"/>
      <c r="D37" s="241"/>
      <c r="E37" s="236"/>
      <c r="F37" s="221"/>
      <c r="G37" s="240"/>
      <c r="H37" s="235"/>
      <c r="I37" s="221"/>
      <c r="J37" s="240"/>
      <c r="K37" s="235"/>
      <c r="L37" s="221"/>
      <c r="M37" s="240"/>
      <c r="N37" s="235"/>
      <c r="O37" s="221"/>
      <c r="P37" s="232"/>
      <c r="Q37" s="233"/>
      <c r="S37" s="232"/>
      <c r="T37" s="209"/>
      <c r="U37" s="214"/>
      <c r="V37" s="210"/>
      <c r="W37" s="233"/>
      <c r="Y37" s="232"/>
      <c r="Z37" s="233"/>
      <c r="AA37" s="207">
        <v>59</v>
      </c>
      <c r="AB37" s="234">
        <v>4</v>
      </c>
      <c r="AC37" s="233" t="s">
        <v>199</v>
      </c>
      <c r="AD37" s="207">
        <v>58</v>
      </c>
      <c r="AE37" s="232">
        <v>4</v>
      </c>
      <c r="AF37" s="233" t="s">
        <v>291</v>
      </c>
      <c r="AG37" s="211">
        <v>56</v>
      </c>
      <c r="AH37" s="232">
        <v>4</v>
      </c>
      <c r="AI37" s="209" t="s">
        <v>252</v>
      </c>
      <c r="AJ37" s="214">
        <v>59</v>
      </c>
      <c r="AK37" s="231">
        <v>4</v>
      </c>
      <c r="AL37" s="215" t="s">
        <v>468</v>
      </c>
      <c r="AM37" s="207">
        <v>15</v>
      </c>
      <c r="AN37" s="230">
        <v>1</v>
      </c>
      <c r="AO37" s="229" t="s">
        <v>520</v>
      </c>
      <c r="AP37" s="207">
        <v>58</v>
      </c>
      <c r="AQ37" s="230">
        <v>4</v>
      </c>
      <c r="AR37" s="229" t="s">
        <v>557</v>
      </c>
    </row>
    <row r="38" spans="1:44" ht="15">
      <c r="A38" s="239" t="s">
        <v>556</v>
      </c>
      <c r="B38" s="248" t="s">
        <v>20</v>
      </c>
      <c r="C38" s="237">
        <v>41</v>
      </c>
      <c r="D38" s="241">
        <v>4</v>
      </c>
      <c r="E38" s="236" t="s">
        <v>201</v>
      </c>
      <c r="F38" s="221"/>
      <c r="G38" s="240"/>
      <c r="H38" s="235"/>
      <c r="I38" s="221">
        <v>34</v>
      </c>
      <c r="J38" s="240">
        <v>4</v>
      </c>
      <c r="K38" s="235" t="s">
        <v>205</v>
      </c>
      <c r="L38" s="221">
        <v>27</v>
      </c>
      <c r="M38" s="240">
        <v>4</v>
      </c>
      <c r="N38" s="235" t="s">
        <v>205</v>
      </c>
      <c r="O38" s="221"/>
      <c r="P38" s="232"/>
      <c r="Q38" s="233"/>
      <c r="R38" s="207">
        <v>46</v>
      </c>
      <c r="S38" s="232">
        <v>4</v>
      </c>
      <c r="T38" s="209" t="s">
        <v>416</v>
      </c>
      <c r="U38" s="214">
        <v>34</v>
      </c>
      <c r="V38" s="210">
        <v>4</v>
      </c>
      <c r="W38" s="233" t="s">
        <v>554</v>
      </c>
      <c r="X38" s="207">
        <v>47</v>
      </c>
      <c r="Y38" s="232">
        <v>4</v>
      </c>
      <c r="Z38" s="233" t="s">
        <v>313</v>
      </c>
      <c r="AA38" s="207">
        <v>22</v>
      </c>
      <c r="AB38" s="234">
        <v>3</v>
      </c>
      <c r="AC38" s="233" t="s">
        <v>212</v>
      </c>
      <c r="AE38" s="232"/>
      <c r="AF38" s="233"/>
      <c r="AH38" s="232"/>
      <c r="AJ38" s="214"/>
      <c r="AK38" s="231"/>
      <c r="AL38" s="215"/>
      <c r="AN38" s="230"/>
      <c r="AO38" s="229"/>
      <c r="AQ38" s="230"/>
      <c r="AR38" s="229"/>
    </row>
    <row r="39" spans="1:44" ht="15">
      <c r="A39" s="199" t="s">
        <v>555</v>
      </c>
      <c r="B39" s="248" t="s">
        <v>20</v>
      </c>
      <c r="C39" s="237">
        <v>17</v>
      </c>
      <c r="D39" s="241">
        <v>3</v>
      </c>
      <c r="E39" s="236" t="s">
        <v>243</v>
      </c>
      <c r="F39" s="221">
        <v>31</v>
      </c>
      <c r="G39" s="240">
        <v>4</v>
      </c>
      <c r="H39" s="235" t="s">
        <v>249</v>
      </c>
      <c r="I39" s="221">
        <v>31</v>
      </c>
      <c r="J39" s="240">
        <v>4</v>
      </c>
      <c r="K39" s="235" t="s">
        <v>249</v>
      </c>
      <c r="L39" s="221">
        <v>41</v>
      </c>
      <c r="M39" s="240">
        <v>4</v>
      </c>
      <c r="N39" s="235" t="s">
        <v>247</v>
      </c>
      <c r="O39" s="221">
        <v>28</v>
      </c>
      <c r="P39" s="232">
        <v>4</v>
      </c>
      <c r="Q39" s="233" t="s">
        <v>375</v>
      </c>
      <c r="S39" s="232"/>
      <c r="T39" s="209"/>
      <c r="U39" s="214"/>
      <c r="V39" s="210"/>
      <c r="W39" s="233"/>
      <c r="Y39" s="232"/>
      <c r="Z39" s="233"/>
      <c r="AB39" s="234"/>
      <c r="AC39" s="233"/>
      <c r="AE39" s="232"/>
      <c r="AF39" s="233"/>
      <c r="AH39" s="232"/>
      <c r="AJ39" s="214"/>
      <c r="AK39" s="231"/>
      <c r="AL39" s="215"/>
      <c r="AN39" s="230"/>
      <c r="AO39" s="229"/>
      <c r="AQ39" s="230"/>
      <c r="AR39" s="229"/>
    </row>
    <row r="40" spans="1:44" ht="15">
      <c r="A40" s="243" t="s">
        <v>101</v>
      </c>
      <c r="B40" s="247" t="s">
        <v>13</v>
      </c>
      <c r="C40" s="237"/>
      <c r="D40" s="241"/>
      <c r="E40" s="236"/>
      <c r="F40" s="221"/>
      <c r="G40" s="240"/>
      <c r="H40" s="235"/>
      <c r="I40" s="221"/>
      <c r="J40" s="240"/>
      <c r="K40" s="235"/>
      <c r="L40" s="221"/>
      <c r="M40" s="240"/>
      <c r="N40" s="235"/>
      <c r="O40" s="221"/>
      <c r="P40" s="232"/>
      <c r="Q40" s="233"/>
      <c r="S40" s="232"/>
      <c r="T40" s="209"/>
      <c r="U40" s="214"/>
      <c r="V40" s="210"/>
      <c r="W40" s="233"/>
      <c r="Y40" s="232"/>
      <c r="Z40" s="233"/>
      <c r="AB40" s="234"/>
      <c r="AC40" s="233"/>
      <c r="AE40" s="232"/>
      <c r="AF40" s="233"/>
      <c r="AH40" s="232"/>
      <c r="AJ40" s="214">
        <v>43</v>
      </c>
      <c r="AK40" s="231">
        <v>4</v>
      </c>
      <c r="AL40" s="215" t="s">
        <v>470</v>
      </c>
      <c r="AM40" s="207">
        <v>38</v>
      </c>
      <c r="AN40" s="230">
        <v>4</v>
      </c>
      <c r="AO40" s="229" t="s">
        <v>512</v>
      </c>
      <c r="AP40" s="207">
        <v>50</v>
      </c>
      <c r="AQ40" s="230">
        <v>4</v>
      </c>
      <c r="AR40" s="229" t="s">
        <v>409</v>
      </c>
    </row>
    <row r="41" spans="1:44" ht="15">
      <c r="A41" s="239" t="s">
        <v>102</v>
      </c>
      <c r="B41" s="248" t="s">
        <v>20</v>
      </c>
      <c r="C41" s="237">
        <v>39</v>
      </c>
      <c r="D41" s="241">
        <v>4</v>
      </c>
      <c r="E41" s="236" t="s">
        <v>205</v>
      </c>
      <c r="F41" s="221">
        <v>24</v>
      </c>
      <c r="G41" s="240">
        <v>4</v>
      </c>
      <c r="H41" s="235" t="s">
        <v>205</v>
      </c>
      <c r="I41" s="221">
        <v>41</v>
      </c>
      <c r="J41" s="240">
        <v>4</v>
      </c>
      <c r="K41" s="235" t="s">
        <v>205</v>
      </c>
      <c r="L41" s="221">
        <v>35</v>
      </c>
      <c r="M41" s="240">
        <v>4</v>
      </c>
      <c r="N41" s="235" t="s">
        <v>205</v>
      </c>
      <c r="O41" s="221">
        <v>15</v>
      </c>
      <c r="P41" s="232">
        <v>4</v>
      </c>
      <c r="Q41" s="233" t="s">
        <v>505</v>
      </c>
      <c r="R41" s="207">
        <v>37</v>
      </c>
      <c r="S41" s="232">
        <v>4</v>
      </c>
      <c r="T41" s="209" t="s">
        <v>280</v>
      </c>
      <c r="U41" s="214">
        <v>34</v>
      </c>
      <c r="V41" s="210">
        <v>4</v>
      </c>
      <c r="W41" s="233" t="s">
        <v>554</v>
      </c>
      <c r="X41" s="207">
        <v>44</v>
      </c>
      <c r="Y41" s="232">
        <v>4</v>
      </c>
      <c r="Z41" s="233" t="s">
        <v>387</v>
      </c>
      <c r="AA41" s="207">
        <v>41</v>
      </c>
      <c r="AB41" s="234">
        <v>4</v>
      </c>
      <c r="AC41" s="233" t="s">
        <v>440</v>
      </c>
      <c r="AD41" s="207">
        <v>32</v>
      </c>
      <c r="AE41" s="232">
        <v>4</v>
      </c>
      <c r="AF41" s="233" t="s">
        <v>372</v>
      </c>
      <c r="AG41" s="211">
        <v>42</v>
      </c>
      <c r="AH41" s="232">
        <v>4</v>
      </c>
      <c r="AI41" s="209" t="s">
        <v>440</v>
      </c>
      <c r="AJ41" s="214">
        <v>27</v>
      </c>
      <c r="AK41" s="231">
        <v>4</v>
      </c>
      <c r="AL41" s="215" t="s">
        <v>471</v>
      </c>
      <c r="AM41" s="207">
        <v>49</v>
      </c>
      <c r="AN41" s="230">
        <v>4</v>
      </c>
      <c r="AO41" s="229" t="s">
        <v>412</v>
      </c>
      <c r="AP41" s="207">
        <v>50</v>
      </c>
      <c r="AQ41" s="230">
        <v>4</v>
      </c>
      <c r="AR41" s="229" t="s">
        <v>313</v>
      </c>
    </row>
    <row r="42" spans="1:44" ht="15">
      <c r="A42" s="199" t="s">
        <v>553</v>
      </c>
      <c r="B42" s="248" t="s">
        <v>12</v>
      </c>
      <c r="C42" s="237">
        <v>43</v>
      </c>
      <c r="D42" s="241">
        <v>4</v>
      </c>
      <c r="E42" s="236" t="s">
        <v>205</v>
      </c>
      <c r="F42" s="221">
        <v>53</v>
      </c>
      <c r="G42" s="240">
        <v>4</v>
      </c>
      <c r="H42" s="235" t="s">
        <v>205</v>
      </c>
      <c r="I42" s="221"/>
      <c r="J42" s="240"/>
      <c r="K42" s="235"/>
      <c r="L42" s="221"/>
      <c r="M42" s="240"/>
      <c r="N42" s="235"/>
      <c r="O42" s="221"/>
      <c r="P42" s="232"/>
      <c r="Q42" s="233"/>
      <c r="S42" s="232"/>
      <c r="T42" s="209"/>
      <c r="U42" s="214"/>
      <c r="V42" s="210"/>
      <c r="W42" s="233"/>
      <c r="Y42" s="232"/>
      <c r="Z42" s="233"/>
      <c r="AB42" s="234"/>
      <c r="AC42" s="233"/>
      <c r="AE42" s="232"/>
      <c r="AF42" s="233"/>
      <c r="AH42" s="232"/>
      <c r="AJ42" s="214"/>
      <c r="AK42" s="231"/>
      <c r="AL42" s="215"/>
      <c r="AN42" s="230"/>
      <c r="AO42" s="229"/>
      <c r="AQ42" s="230"/>
      <c r="AR42" s="229"/>
    </row>
    <row r="43" spans="1:44" ht="15">
      <c r="A43" s="199" t="s">
        <v>103</v>
      </c>
      <c r="B43" s="247" t="s">
        <v>17</v>
      </c>
      <c r="C43" s="237"/>
      <c r="D43" s="241"/>
      <c r="E43" s="236"/>
      <c r="F43" s="221"/>
      <c r="G43" s="240"/>
      <c r="H43" s="235"/>
      <c r="I43" s="221">
        <v>52</v>
      </c>
      <c r="J43" s="240">
        <v>4</v>
      </c>
      <c r="K43" s="235" t="s">
        <v>205</v>
      </c>
      <c r="L43" s="221">
        <v>53</v>
      </c>
      <c r="M43" s="240">
        <v>4</v>
      </c>
      <c r="N43" s="235" t="s">
        <v>201</v>
      </c>
      <c r="O43" s="221">
        <v>50</v>
      </c>
      <c r="P43" s="232">
        <v>4</v>
      </c>
      <c r="Q43" s="233" t="s">
        <v>433</v>
      </c>
      <c r="R43" s="207">
        <v>42</v>
      </c>
      <c r="S43" s="232">
        <v>4</v>
      </c>
      <c r="T43" s="209" t="s">
        <v>200</v>
      </c>
      <c r="U43" s="214">
        <v>54</v>
      </c>
      <c r="V43" s="210">
        <v>4</v>
      </c>
      <c r="W43" s="233" t="s">
        <v>304</v>
      </c>
      <c r="X43" s="207">
        <v>54</v>
      </c>
      <c r="Y43" s="232">
        <v>4</v>
      </c>
      <c r="Z43" s="233" t="s">
        <v>377</v>
      </c>
      <c r="AA43" s="207">
        <v>55</v>
      </c>
      <c r="AB43" s="234">
        <v>4</v>
      </c>
      <c r="AC43" s="233" t="s">
        <v>460</v>
      </c>
      <c r="AD43" s="207">
        <v>10</v>
      </c>
      <c r="AE43" s="232">
        <v>1</v>
      </c>
      <c r="AF43" s="233" t="s">
        <v>358</v>
      </c>
      <c r="AH43" s="232"/>
      <c r="AJ43" s="214"/>
      <c r="AK43" s="231"/>
      <c r="AL43" s="215"/>
      <c r="AN43" s="230"/>
      <c r="AO43" s="229"/>
      <c r="AQ43" s="230"/>
      <c r="AR43" s="229"/>
    </row>
    <row r="44" spans="1:44" ht="15">
      <c r="A44" s="243" t="s">
        <v>104</v>
      </c>
      <c r="B44" s="247" t="s">
        <v>14</v>
      </c>
      <c r="C44" s="237">
        <v>56</v>
      </c>
      <c r="D44" s="241">
        <v>4</v>
      </c>
      <c r="E44" s="236" t="s">
        <v>201</v>
      </c>
      <c r="F44" s="221">
        <v>56</v>
      </c>
      <c r="G44" s="240">
        <v>4</v>
      </c>
      <c r="H44" s="235" t="s">
        <v>201</v>
      </c>
      <c r="I44" s="221">
        <v>48</v>
      </c>
      <c r="J44" s="240">
        <v>4</v>
      </c>
      <c r="K44" s="235" t="s">
        <v>201</v>
      </c>
      <c r="L44" s="219">
        <v>52</v>
      </c>
      <c r="M44" s="246">
        <v>4</v>
      </c>
      <c r="N44" s="245" t="s">
        <v>201</v>
      </c>
      <c r="O44" s="221">
        <v>54</v>
      </c>
      <c r="P44" s="232">
        <v>4</v>
      </c>
      <c r="Q44" s="233" t="s">
        <v>221</v>
      </c>
      <c r="R44" s="207">
        <v>49</v>
      </c>
      <c r="S44" s="232">
        <v>4</v>
      </c>
      <c r="T44" s="209" t="s">
        <v>400</v>
      </c>
      <c r="U44" s="214">
        <v>50</v>
      </c>
      <c r="V44" s="210">
        <v>4</v>
      </c>
      <c r="W44" s="233" t="s">
        <v>464</v>
      </c>
      <c r="X44" s="207">
        <v>58</v>
      </c>
      <c r="Y44" s="232">
        <v>4</v>
      </c>
      <c r="Z44" s="233" t="s">
        <v>288</v>
      </c>
      <c r="AA44" s="207">
        <v>51</v>
      </c>
      <c r="AB44" s="234">
        <v>4</v>
      </c>
      <c r="AC44" s="233" t="s">
        <v>277</v>
      </c>
      <c r="AD44" s="207">
        <v>46</v>
      </c>
      <c r="AE44" s="232">
        <v>4</v>
      </c>
      <c r="AF44" s="233" t="s">
        <v>452</v>
      </c>
      <c r="AG44" s="211">
        <v>52</v>
      </c>
      <c r="AH44" s="232">
        <v>4</v>
      </c>
      <c r="AI44" s="209" t="s">
        <v>411</v>
      </c>
      <c r="AJ44" s="214">
        <v>57</v>
      </c>
      <c r="AK44" s="231">
        <v>4</v>
      </c>
      <c r="AL44" s="215" t="s">
        <v>285</v>
      </c>
      <c r="AM44" s="207">
        <v>45</v>
      </c>
      <c r="AN44" s="230">
        <v>4</v>
      </c>
      <c r="AO44" s="229" t="s">
        <v>297</v>
      </c>
      <c r="AP44" s="207">
        <v>52</v>
      </c>
      <c r="AQ44" s="230">
        <v>4</v>
      </c>
      <c r="AR44" s="229" t="s">
        <v>315</v>
      </c>
    </row>
    <row r="45" spans="1:44" ht="15">
      <c r="A45" s="243" t="s">
        <v>552</v>
      </c>
      <c r="B45" s="247" t="s">
        <v>21</v>
      </c>
      <c r="C45" s="237"/>
      <c r="D45" s="241"/>
      <c r="E45" s="236"/>
      <c r="F45" s="221"/>
      <c r="G45" s="240"/>
      <c r="H45" s="235"/>
      <c r="I45" s="221"/>
      <c r="J45" s="240"/>
      <c r="K45" s="235"/>
      <c r="L45" s="221"/>
      <c r="M45" s="240"/>
      <c r="N45" s="235"/>
      <c r="O45" s="221"/>
      <c r="P45" s="232"/>
      <c r="Q45" s="233"/>
      <c r="S45" s="232"/>
      <c r="T45" s="209"/>
      <c r="U45" s="214"/>
      <c r="V45" s="210"/>
      <c r="W45" s="233"/>
      <c r="Y45" s="232"/>
      <c r="Z45" s="233"/>
      <c r="AB45" s="234"/>
      <c r="AC45" s="233"/>
      <c r="AE45" s="232"/>
      <c r="AF45" s="233"/>
      <c r="AH45" s="232"/>
      <c r="AJ45" s="214">
        <v>35</v>
      </c>
      <c r="AK45" s="231">
        <v>4</v>
      </c>
      <c r="AL45" s="215" t="s">
        <v>534</v>
      </c>
      <c r="AN45" s="230"/>
      <c r="AO45" s="229"/>
      <c r="AQ45" s="230"/>
      <c r="AR45" s="229"/>
    </row>
    <row r="46" spans="1:44" ht="15">
      <c r="A46" s="239" t="s">
        <v>152</v>
      </c>
      <c r="B46" s="248" t="s">
        <v>16</v>
      </c>
      <c r="C46" s="237"/>
      <c r="D46" s="241"/>
      <c r="E46" s="236"/>
      <c r="F46" s="221"/>
      <c r="G46" s="240"/>
      <c r="H46" s="235"/>
      <c r="I46" s="221"/>
      <c r="J46" s="240"/>
      <c r="K46" s="235"/>
      <c r="L46" s="221">
        <v>45</v>
      </c>
      <c r="M46" s="240">
        <v>4</v>
      </c>
      <c r="N46" s="235" t="s">
        <v>205</v>
      </c>
      <c r="O46" s="221">
        <v>55</v>
      </c>
      <c r="P46" s="232">
        <v>4</v>
      </c>
      <c r="Q46" s="233" t="s">
        <v>304</v>
      </c>
      <c r="R46" s="207">
        <v>43</v>
      </c>
      <c r="S46" s="232">
        <v>4</v>
      </c>
      <c r="T46" s="209" t="s">
        <v>310</v>
      </c>
      <c r="U46" s="214">
        <v>48</v>
      </c>
      <c r="V46" s="210">
        <v>4</v>
      </c>
      <c r="W46" s="233" t="s">
        <v>454</v>
      </c>
      <c r="X46" s="207">
        <v>51</v>
      </c>
      <c r="Y46" s="232">
        <v>4</v>
      </c>
      <c r="Z46" s="233" t="s">
        <v>355</v>
      </c>
      <c r="AA46" s="207">
        <v>54</v>
      </c>
      <c r="AB46" s="234">
        <v>4</v>
      </c>
      <c r="AC46" s="233" t="s">
        <v>455</v>
      </c>
      <c r="AD46" s="207">
        <v>53</v>
      </c>
      <c r="AE46" s="232">
        <v>4</v>
      </c>
      <c r="AF46" s="233" t="s">
        <v>478</v>
      </c>
      <c r="AG46" s="211">
        <v>48</v>
      </c>
      <c r="AH46" s="232">
        <v>4</v>
      </c>
      <c r="AI46" s="209" t="s">
        <v>302</v>
      </c>
      <c r="AJ46" s="214">
        <v>47</v>
      </c>
      <c r="AK46" s="231">
        <v>4</v>
      </c>
      <c r="AL46" s="215" t="s">
        <v>426</v>
      </c>
      <c r="AM46" s="207">
        <v>53</v>
      </c>
      <c r="AN46" s="230">
        <v>4</v>
      </c>
      <c r="AO46" s="229" t="s">
        <v>478</v>
      </c>
      <c r="AP46" s="207">
        <v>50</v>
      </c>
      <c r="AQ46" s="230">
        <v>4</v>
      </c>
      <c r="AR46" s="229" t="s">
        <v>364</v>
      </c>
    </row>
    <row r="47" spans="1:44" ht="15">
      <c r="A47" s="199" t="s">
        <v>551</v>
      </c>
      <c r="B47" s="247" t="s">
        <v>12</v>
      </c>
      <c r="C47" s="237"/>
      <c r="D47" s="241"/>
      <c r="E47" s="236"/>
      <c r="F47" s="221">
        <v>43</v>
      </c>
      <c r="G47" s="240">
        <v>4</v>
      </c>
      <c r="H47" s="235" t="s">
        <v>205</v>
      </c>
      <c r="I47" s="221">
        <v>52</v>
      </c>
      <c r="J47" s="240">
        <v>4</v>
      </c>
      <c r="K47" s="235" t="s">
        <v>205</v>
      </c>
      <c r="L47" s="221">
        <v>30</v>
      </c>
      <c r="M47" s="240">
        <v>4</v>
      </c>
      <c r="N47" s="235" t="s">
        <v>201</v>
      </c>
      <c r="O47" s="221"/>
      <c r="P47" s="232"/>
      <c r="Q47" s="233"/>
      <c r="S47" s="232"/>
      <c r="T47" s="209"/>
      <c r="U47" s="214"/>
      <c r="V47" s="210"/>
      <c r="W47" s="233"/>
      <c r="Y47" s="232"/>
      <c r="Z47" s="233"/>
      <c r="AB47" s="234"/>
      <c r="AC47" s="233"/>
      <c r="AE47" s="232"/>
      <c r="AF47" s="233"/>
      <c r="AH47" s="232"/>
      <c r="AJ47" s="214"/>
      <c r="AK47" s="231"/>
      <c r="AL47" s="215"/>
      <c r="AN47" s="230"/>
      <c r="AO47" s="229"/>
      <c r="AQ47" s="230"/>
      <c r="AR47" s="229"/>
    </row>
    <row r="48" spans="1:44" ht="15">
      <c r="A48" s="243" t="s">
        <v>550</v>
      </c>
      <c r="B48" s="247" t="s">
        <v>16</v>
      </c>
      <c r="C48" s="237">
        <v>60</v>
      </c>
      <c r="D48" s="241">
        <v>4</v>
      </c>
      <c r="E48" s="236" t="s">
        <v>201</v>
      </c>
      <c r="F48" s="221">
        <v>52</v>
      </c>
      <c r="G48" s="240">
        <v>4</v>
      </c>
      <c r="H48" s="235" t="s">
        <v>201</v>
      </c>
      <c r="I48" s="221">
        <v>53</v>
      </c>
      <c r="J48" s="240">
        <v>4</v>
      </c>
      <c r="K48" s="235" t="s">
        <v>201</v>
      </c>
      <c r="L48" s="219">
        <v>55</v>
      </c>
      <c r="M48" s="246">
        <v>4</v>
      </c>
      <c r="N48" s="245" t="s">
        <v>201</v>
      </c>
      <c r="O48" s="221">
        <v>57</v>
      </c>
      <c r="P48" s="232">
        <v>4</v>
      </c>
      <c r="Q48" s="233" t="s">
        <v>291</v>
      </c>
      <c r="R48" s="207">
        <v>53</v>
      </c>
      <c r="S48" s="232">
        <v>4</v>
      </c>
      <c r="T48" s="209" t="s">
        <v>198</v>
      </c>
      <c r="U48" s="214">
        <v>55</v>
      </c>
      <c r="V48" s="210">
        <v>4</v>
      </c>
      <c r="W48" s="233" t="s">
        <v>198</v>
      </c>
      <c r="X48" s="207">
        <v>50</v>
      </c>
      <c r="Y48" s="232">
        <v>4</v>
      </c>
      <c r="Z48" s="233" t="s">
        <v>260</v>
      </c>
      <c r="AB48" s="234"/>
      <c r="AC48" s="233"/>
      <c r="AE48" s="232"/>
      <c r="AF48" s="233"/>
      <c r="AH48" s="232"/>
      <c r="AJ48" s="214"/>
      <c r="AK48" s="231"/>
      <c r="AL48" s="215"/>
      <c r="AN48" s="230"/>
      <c r="AO48" s="229"/>
      <c r="AQ48" s="230"/>
      <c r="AR48" s="229"/>
    </row>
    <row r="49" spans="1:44" ht="15">
      <c r="A49" s="243" t="s">
        <v>153</v>
      </c>
      <c r="B49" s="247" t="s">
        <v>14</v>
      </c>
      <c r="C49" s="237">
        <v>59</v>
      </c>
      <c r="D49" s="241">
        <v>4</v>
      </c>
      <c r="E49" s="236" t="s">
        <v>201</v>
      </c>
      <c r="F49" s="221">
        <v>55</v>
      </c>
      <c r="G49" s="240">
        <v>4</v>
      </c>
      <c r="H49" s="235" t="s">
        <v>201</v>
      </c>
      <c r="I49" s="221">
        <v>56</v>
      </c>
      <c r="J49" s="240">
        <v>4</v>
      </c>
      <c r="K49" s="235" t="s">
        <v>201</v>
      </c>
      <c r="L49" s="221">
        <v>50</v>
      </c>
      <c r="M49" s="240">
        <v>4</v>
      </c>
      <c r="N49" s="235" t="s">
        <v>201</v>
      </c>
      <c r="O49" s="221">
        <v>57</v>
      </c>
      <c r="P49" s="232">
        <v>4</v>
      </c>
      <c r="Q49" s="233" t="s">
        <v>291</v>
      </c>
      <c r="R49" s="207">
        <v>53</v>
      </c>
      <c r="S49" s="232">
        <v>4</v>
      </c>
      <c r="T49" s="209" t="s">
        <v>198</v>
      </c>
      <c r="U49" s="214">
        <v>52</v>
      </c>
      <c r="V49" s="210">
        <v>4</v>
      </c>
      <c r="W49" s="233" t="s">
        <v>402</v>
      </c>
      <c r="X49" s="207">
        <v>55</v>
      </c>
      <c r="Y49" s="232">
        <v>4</v>
      </c>
      <c r="Z49" s="233" t="s">
        <v>284</v>
      </c>
      <c r="AA49" s="207">
        <v>54</v>
      </c>
      <c r="AB49" s="234">
        <v>4</v>
      </c>
      <c r="AC49" s="233" t="s">
        <v>494</v>
      </c>
      <c r="AD49" s="207">
        <v>48</v>
      </c>
      <c r="AE49" s="232">
        <v>4</v>
      </c>
      <c r="AF49" s="233" t="s">
        <v>452</v>
      </c>
      <c r="AG49" s="211">
        <v>51</v>
      </c>
      <c r="AH49" s="232">
        <v>4</v>
      </c>
      <c r="AI49" s="209" t="s">
        <v>297</v>
      </c>
      <c r="AJ49" s="214">
        <v>53</v>
      </c>
      <c r="AK49" s="231">
        <v>4</v>
      </c>
      <c r="AL49" s="215" t="s">
        <v>213</v>
      </c>
      <c r="AM49" s="207">
        <v>55</v>
      </c>
      <c r="AN49" s="230">
        <v>4</v>
      </c>
      <c r="AO49" s="229" t="s">
        <v>301</v>
      </c>
      <c r="AP49" s="207">
        <v>55</v>
      </c>
      <c r="AQ49" s="230">
        <v>4</v>
      </c>
      <c r="AR49" s="229" t="s">
        <v>455</v>
      </c>
    </row>
    <row r="50" spans="1:44" ht="15">
      <c r="A50" s="243" t="s">
        <v>124</v>
      </c>
      <c r="B50" s="247" t="s">
        <v>17</v>
      </c>
      <c r="C50" s="237"/>
      <c r="D50" s="241"/>
      <c r="E50" s="236"/>
      <c r="F50" s="221"/>
      <c r="G50" s="240"/>
      <c r="H50" s="235"/>
      <c r="I50" s="221"/>
      <c r="J50" s="240"/>
      <c r="K50" s="235"/>
      <c r="L50" s="221"/>
      <c r="M50" s="240"/>
      <c r="N50" s="235"/>
      <c r="O50" s="221"/>
      <c r="P50" s="232"/>
      <c r="Q50" s="233"/>
      <c r="S50" s="232"/>
      <c r="T50" s="209"/>
      <c r="U50" s="214"/>
      <c r="V50" s="210"/>
      <c r="W50" s="233"/>
      <c r="Y50" s="232"/>
      <c r="Z50" s="233"/>
      <c r="AB50" s="234"/>
      <c r="AC50" s="233"/>
      <c r="AE50" s="232"/>
      <c r="AF50" s="233"/>
      <c r="AH50" s="232"/>
      <c r="AJ50" s="214"/>
      <c r="AK50" s="231"/>
      <c r="AL50" s="215"/>
      <c r="AN50" s="230"/>
      <c r="AO50" s="229"/>
      <c r="AP50" s="207">
        <v>5</v>
      </c>
      <c r="AQ50" s="230">
        <v>1</v>
      </c>
      <c r="AR50" s="229" t="s">
        <v>549</v>
      </c>
    </row>
    <row r="51" spans="1:44" ht="15">
      <c r="A51" s="243" t="s">
        <v>183</v>
      </c>
      <c r="B51" s="247" t="s">
        <v>13</v>
      </c>
      <c r="C51" s="237"/>
      <c r="D51" s="241"/>
      <c r="E51" s="236"/>
      <c r="F51" s="221"/>
      <c r="G51" s="240"/>
      <c r="H51" s="235"/>
      <c r="I51" s="221"/>
      <c r="J51" s="240"/>
      <c r="K51" s="235"/>
      <c r="L51" s="221"/>
      <c r="M51" s="240"/>
      <c r="N51" s="235"/>
      <c r="O51" s="221"/>
      <c r="P51" s="232"/>
      <c r="Q51" s="233"/>
      <c r="S51" s="232"/>
      <c r="T51" s="209"/>
      <c r="U51" s="214"/>
      <c r="V51" s="210"/>
      <c r="W51" s="233"/>
      <c r="Y51" s="232"/>
      <c r="Z51" s="233"/>
      <c r="AB51" s="234"/>
      <c r="AC51" s="233"/>
      <c r="AE51" s="232"/>
      <c r="AF51" s="233"/>
      <c r="AH51" s="232"/>
      <c r="AJ51" s="214"/>
      <c r="AK51" s="231"/>
      <c r="AL51" s="215"/>
      <c r="AN51" s="230"/>
      <c r="AO51" s="229"/>
      <c r="AP51" s="207">
        <v>49</v>
      </c>
      <c r="AQ51" s="230">
        <v>4</v>
      </c>
      <c r="AR51" s="229" t="s">
        <v>335</v>
      </c>
    </row>
    <row r="52" spans="1:44" ht="15">
      <c r="A52" s="243" t="s">
        <v>548</v>
      </c>
      <c r="B52" s="247" t="s">
        <v>76</v>
      </c>
      <c r="C52" s="237">
        <v>34</v>
      </c>
      <c r="D52" s="241">
        <v>4</v>
      </c>
      <c r="E52" s="236" t="s">
        <v>243</v>
      </c>
      <c r="F52" s="221"/>
      <c r="G52" s="240"/>
      <c r="H52" s="235"/>
      <c r="I52" s="221"/>
      <c r="J52" s="240"/>
      <c r="K52" s="235"/>
      <c r="L52" s="221"/>
      <c r="M52" s="240"/>
      <c r="N52" s="235"/>
      <c r="O52" s="221"/>
      <c r="P52" s="232"/>
      <c r="Q52" s="233"/>
      <c r="S52" s="232"/>
      <c r="T52" s="209"/>
      <c r="U52" s="214"/>
      <c r="V52" s="210"/>
      <c r="W52" s="233"/>
      <c r="Y52" s="232"/>
      <c r="Z52" s="233"/>
      <c r="AB52" s="234"/>
      <c r="AC52" s="233"/>
      <c r="AE52" s="232"/>
      <c r="AF52" s="233"/>
      <c r="AH52" s="232"/>
      <c r="AJ52" s="214"/>
      <c r="AK52" s="231"/>
      <c r="AL52" s="215"/>
      <c r="AN52" s="230"/>
      <c r="AO52" s="229"/>
      <c r="AQ52" s="230"/>
      <c r="AR52" s="229"/>
    </row>
    <row r="53" spans="1:44" ht="15">
      <c r="A53" s="239" t="s">
        <v>547</v>
      </c>
      <c r="B53" s="248" t="s">
        <v>21</v>
      </c>
      <c r="C53" s="237"/>
      <c r="D53" s="241"/>
      <c r="E53" s="236"/>
      <c r="F53" s="221"/>
      <c r="G53" s="240"/>
      <c r="H53" s="235"/>
      <c r="I53" s="221"/>
      <c r="J53" s="240"/>
      <c r="K53" s="235"/>
      <c r="L53" s="221">
        <v>42</v>
      </c>
      <c r="M53" s="240">
        <v>4</v>
      </c>
      <c r="N53" s="235" t="s">
        <v>205</v>
      </c>
      <c r="O53" s="221">
        <v>46</v>
      </c>
      <c r="P53" s="232">
        <v>4</v>
      </c>
      <c r="Q53" s="233" t="s">
        <v>387</v>
      </c>
      <c r="R53" s="207">
        <v>38</v>
      </c>
      <c r="S53" s="232">
        <v>4</v>
      </c>
      <c r="T53" s="209" t="s">
        <v>204</v>
      </c>
      <c r="U53" s="214">
        <v>45</v>
      </c>
      <c r="V53" s="210">
        <v>4</v>
      </c>
      <c r="W53" s="233" t="s">
        <v>444</v>
      </c>
      <c r="X53" s="207">
        <v>47</v>
      </c>
      <c r="Y53" s="232">
        <v>4</v>
      </c>
      <c r="Z53" s="233" t="s">
        <v>478</v>
      </c>
      <c r="AA53" s="207">
        <v>36</v>
      </c>
      <c r="AB53" s="234">
        <v>4</v>
      </c>
      <c r="AC53" s="233" t="s">
        <v>477</v>
      </c>
      <c r="AD53" s="207">
        <v>28</v>
      </c>
      <c r="AE53" s="232">
        <v>3</v>
      </c>
      <c r="AF53" s="233"/>
      <c r="AG53" s="211">
        <v>30</v>
      </c>
      <c r="AH53" s="232">
        <v>3</v>
      </c>
      <c r="AI53" s="209" t="s">
        <v>486</v>
      </c>
      <c r="AJ53" s="214"/>
      <c r="AK53" s="231"/>
      <c r="AL53" s="215"/>
      <c r="AM53" s="207">
        <v>34</v>
      </c>
      <c r="AN53" s="230">
        <v>3</v>
      </c>
      <c r="AO53" s="229" t="s">
        <v>486</v>
      </c>
      <c r="AQ53" s="230"/>
      <c r="AR53" s="229"/>
    </row>
    <row r="54" spans="1:44" ht="15">
      <c r="A54" s="239" t="s">
        <v>546</v>
      </c>
      <c r="B54" s="248" t="s">
        <v>18</v>
      </c>
      <c r="C54" s="237"/>
      <c r="D54" s="241"/>
      <c r="E54" s="236"/>
      <c r="F54" s="221"/>
      <c r="G54" s="240"/>
      <c r="H54" s="235"/>
      <c r="I54" s="221"/>
      <c r="J54" s="240"/>
      <c r="K54" s="235"/>
      <c r="L54" s="221"/>
      <c r="M54" s="240"/>
      <c r="N54" s="235"/>
      <c r="O54" s="221"/>
      <c r="P54" s="232"/>
      <c r="Q54" s="233"/>
      <c r="S54" s="232"/>
      <c r="T54" s="209"/>
      <c r="U54" s="214"/>
      <c r="V54" s="210"/>
      <c r="W54" s="233"/>
      <c r="Y54" s="232"/>
      <c r="Z54" s="233"/>
      <c r="AA54" s="207">
        <v>44</v>
      </c>
      <c r="AB54" s="234">
        <v>4</v>
      </c>
      <c r="AC54" s="233" t="s">
        <v>269</v>
      </c>
      <c r="AD54" s="207">
        <v>52</v>
      </c>
      <c r="AE54" s="232">
        <v>5</v>
      </c>
      <c r="AF54" s="233" t="s">
        <v>279</v>
      </c>
      <c r="AG54" s="211">
        <v>32</v>
      </c>
      <c r="AH54" s="232">
        <v>3</v>
      </c>
      <c r="AI54" s="209" t="s">
        <v>475</v>
      </c>
      <c r="AJ54" s="214">
        <v>28</v>
      </c>
      <c r="AK54" s="231">
        <v>2</v>
      </c>
      <c r="AL54" s="215" t="s">
        <v>256</v>
      </c>
      <c r="AN54" s="230"/>
      <c r="AO54" s="229"/>
      <c r="AQ54" s="230"/>
      <c r="AR54" s="229"/>
    </row>
    <row r="55" spans="1:44" ht="15">
      <c r="A55" s="239" t="s">
        <v>545</v>
      </c>
      <c r="B55" s="248" t="s">
        <v>21</v>
      </c>
      <c r="C55" s="237"/>
      <c r="D55" s="241"/>
      <c r="E55" s="236"/>
      <c r="F55" s="221"/>
      <c r="G55" s="240"/>
      <c r="H55" s="235"/>
      <c r="I55" s="221"/>
      <c r="J55" s="240"/>
      <c r="K55" s="235"/>
      <c r="L55" s="221">
        <v>40</v>
      </c>
      <c r="M55" s="240">
        <v>4</v>
      </c>
      <c r="N55" s="235" t="s">
        <v>205</v>
      </c>
      <c r="O55" s="221">
        <v>38</v>
      </c>
      <c r="P55" s="232">
        <v>4</v>
      </c>
      <c r="Q55" s="233" t="s">
        <v>203</v>
      </c>
      <c r="R55" s="207">
        <v>44</v>
      </c>
      <c r="S55" s="232">
        <v>4</v>
      </c>
      <c r="T55" s="209" t="s">
        <v>232</v>
      </c>
      <c r="U55" s="214">
        <v>41</v>
      </c>
      <c r="V55" s="210">
        <v>4</v>
      </c>
      <c r="W55" s="233" t="s">
        <v>204</v>
      </c>
      <c r="X55" s="207">
        <v>46</v>
      </c>
      <c r="Y55" s="232">
        <v>4</v>
      </c>
      <c r="Z55" s="233" t="s">
        <v>503</v>
      </c>
      <c r="AA55" s="207">
        <v>38</v>
      </c>
      <c r="AB55" s="234">
        <v>4</v>
      </c>
      <c r="AC55" s="233" t="s">
        <v>266</v>
      </c>
      <c r="AD55" s="207">
        <v>28</v>
      </c>
      <c r="AE55" s="232">
        <v>3</v>
      </c>
      <c r="AF55" s="233" t="s">
        <v>501</v>
      </c>
      <c r="AG55" s="211">
        <v>44</v>
      </c>
      <c r="AH55" s="232">
        <v>4</v>
      </c>
      <c r="AI55" s="209" t="s">
        <v>269</v>
      </c>
      <c r="AJ55" s="214"/>
      <c r="AK55" s="231"/>
      <c r="AL55" s="215"/>
      <c r="AN55" s="230"/>
      <c r="AO55" s="229"/>
      <c r="AQ55" s="230"/>
      <c r="AR55" s="229"/>
    </row>
    <row r="56" spans="1:44" ht="15">
      <c r="A56" s="243" t="s">
        <v>544</v>
      </c>
      <c r="B56" s="248" t="s">
        <v>76</v>
      </c>
      <c r="C56" s="237"/>
      <c r="D56" s="241"/>
      <c r="E56" s="236"/>
      <c r="F56" s="221"/>
      <c r="G56" s="240"/>
      <c r="H56" s="235"/>
      <c r="I56" s="221"/>
      <c r="J56" s="240"/>
      <c r="K56" s="235"/>
      <c r="L56" s="221"/>
      <c r="M56" s="240"/>
      <c r="N56" s="235"/>
      <c r="O56" s="221">
        <v>44</v>
      </c>
      <c r="P56" s="232">
        <v>4</v>
      </c>
      <c r="Q56" s="233" t="s">
        <v>314</v>
      </c>
      <c r="R56" s="207">
        <v>9</v>
      </c>
      <c r="S56" s="232">
        <v>1</v>
      </c>
      <c r="T56" s="209" t="s">
        <v>271</v>
      </c>
      <c r="U56" s="214">
        <v>25</v>
      </c>
      <c r="V56" s="210">
        <v>2</v>
      </c>
      <c r="W56" s="233" t="s">
        <v>235</v>
      </c>
      <c r="X56" s="207">
        <v>52</v>
      </c>
      <c r="Y56" s="232">
        <v>4</v>
      </c>
      <c r="Z56" s="233" t="s">
        <v>253</v>
      </c>
      <c r="AA56" s="207">
        <v>43</v>
      </c>
      <c r="AB56" s="234">
        <v>4</v>
      </c>
      <c r="AC56" s="233" t="s">
        <v>370</v>
      </c>
      <c r="AD56" s="207">
        <v>40</v>
      </c>
      <c r="AE56" s="232">
        <v>3</v>
      </c>
      <c r="AF56" s="233" t="s">
        <v>400</v>
      </c>
      <c r="AG56" s="211">
        <v>53</v>
      </c>
      <c r="AH56" s="232">
        <v>4</v>
      </c>
      <c r="AI56" s="209" t="s">
        <v>261</v>
      </c>
      <c r="AJ56" s="214"/>
      <c r="AK56" s="231"/>
      <c r="AL56" s="215"/>
      <c r="AN56" s="230"/>
      <c r="AO56" s="229"/>
      <c r="AP56" s="207">
        <v>13</v>
      </c>
      <c r="AQ56" s="230">
        <v>1</v>
      </c>
      <c r="AR56" s="229" t="s">
        <v>543</v>
      </c>
    </row>
    <row r="57" spans="1:44" ht="15">
      <c r="A57" s="243" t="s">
        <v>542</v>
      </c>
      <c r="B57" s="247" t="s">
        <v>19</v>
      </c>
      <c r="C57" s="237">
        <v>38</v>
      </c>
      <c r="D57" s="241">
        <v>4</v>
      </c>
      <c r="E57" s="236" t="s">
        <v>224</v>
      </c>
      <c r="F57" s="221">
        <v>17</v>
      </c>
      <c r="G57" s="240">
        <v>4</v>
      </c>
      <c r="H57" s="235" t="s">
        <v>224</v>
      </c>
      <c r="I57" s="221"/>
      <c r="J57" s="240"/>
      <c r="K57" s="235"/>
      <c r="L57" s="221"/>
      <c r="M57" s="240"/>
      <c r="N57" s="235"/>
      <c r="O57" s="221"/>
      <c r="P57" s="232"/>
      <c r="Q57" s="233"/>
      <c r="S57" s="232"/>
      <c r="T57" s="209"/>
      <c r="U57" s="214"/>
      <c r="V57" s="210"/>
      <c r="W57" s="233"/>
      <c r="Y57" s="232"/>
      <c r="Z57" s="233"/>
      <c r="AB57" s="234"/>
      <c r="AC57" s="233"/>
      <c r="AE57" s="232"/>
      <c r="AF57" s="233"/>
      <c r="AH57" s="232"/>
      <c r="AJ57" s="214"/>
      <c r="AK57" s="231"/>
      <c r="AL57" s="215"/>
      <c r="AN57" s="230"/>
      <c r="AO57" s="229"/>
      <c r="AQ57" s="230"/>
      <c r="AR57" s="229"/>
    </row>
    <row r="58" spans="1:44" ht="15">
      <c r="A58" s="243" t="s">
        <v>541</v>
      </c>
      <c r="B58" s="248" t="s">
        <v>18</v>
      </c>
      <c r="C58" s="237"/>
      <c r="D58" s="241"/>
      <c r="E58" s="236"/>
      <c r="F58" s="221"/>
      <c r="G58" s="240"/>
      <c r="H58" s="235"/>
      <c r="I58" s="221"/>
      <c r="J58" s="240"/>
      <c r="K58" s="235"/>
      <c r="L58" s="221"/>
      <c r="M58" s="240"/>
      <c r="N58" s="235"/>
      <c r="O58" s="221">
        <v>39</v>
      </c>
      <c r="P58" s="232">
        <v>4</v>
      </c>
      <c r="Q58" s="233" t="s">
        <v>359</v>
      </c>
      <c r="R58" s="207">
        <v>35</v>
      </c>
      <c r="S58" s="232">
        <v>4</v>
      </c>
      <c r="T58" s="209" t="s">
        <v>359</v>
      </c>
      <c r="U58" s="214">
        <v>37</v>
      </c>
      <c r="V58" s="210">
        <v>4</v>
      </c>
      <c r="W58" s="233" t="s">
        <v>262</v>
      </c>
      <c r="Y58" s="232"/>
      <c r="Z58" s="233"/>
      <c r="AB58" s="234"/>
      <c r="AC58" s="233"/>
      <c r="AE58" s="232"/>
      <c r="AF58" s="233"/>
      <c r="AH58" s="232"/>
      <c r="AJ58" s="214"/>
      <c r="AK58" s="231"/>
      <c r="AL58" s="215"/>
      <c r="AN58" s="230"/>
      <c r="AO58" s="229"/>
      <c r="AQ58" s="230"/>
      <c r="AR58" s="229"/>
    </row>
    <row r="59" spans="1:44" ht="15">
      <c r="A59" s="243" t="s">
        <v>125</v>
      </c>
      <c r="B59" s="248" t="s">
        <v>19</v>
      </c>
      <c r="C59" s="237"/>
      <c r="D59" s="241"/>
      <c r="E59" s="236"/>
      <c r="F59" s="221"/>
      <c r="G59" s="240"/>
      <c r="H59" s="235"/>
      <c r="I59" s="221"/>
      <c r="J59" s="240"/>
      <c r="K59" s="235"/>
      <c r="L59" s="221"/>
      <c r="M59" s="240"/>
      <c r="N59" s="235"/>
      <c r="O59" s="221"/>
      <c r="P59" s="232"/>
      <c r="Q59" s="233"/>
      <c r="S59" s="232"/>
      <c r="T59" s="209"/>
      <c r="U59" s="214"/>
      <c r="V59" s="210"/>
      <c r="W59" s="233"/>
      <c r="Y59" s="232"/>
      <c r="Z59" s="233"/>
      <c r="AB59" s="234"/>
      <c r="AC59" s="233"/>
      <c r="AE59" s="232"/>
      <c r="AF59" s="233"/>
      <c r="AH59" s="232"/>
      <c r="AJ59" s="214"/>
      <c r="AK59" s="231"/>
      <c r="AL59" s="215"/>
      <c r="AM59" s="207">
        <v>35</v>
      </c>
      <c r="AN59" s="230">
        <v>4</v>
      </c>
      <c r="AO59" s="229" t="s">
        <v>430</v>
      </c>
      <c r="AP59" s="207">
        <v>44</v>
      </c>
      <c r="AQ59" s="230">
        <v>4</v>
      </c>
      <c r="AR59" s="229" t="s">
        <v>430</v>
      </c>
    </row>
    <row r="60" spans="1:44" ht="15">
      <c r="A60" s="243" t="s">
        <v>540</v>
      </c>
      <c r="B60" s="248" t="s">
        <v>17</v>
      </c>
      <c r="C60" s="237"/>
      <c r="D60" s="241"/>
      <c r="E60" s="236"/>
      <c r="F60" s="221"/>
      <c r="G60" s="240"/>
      <c r="H60" s="235"/>
      <c r="I60" s="221"/>
      <c r="J60" s="240"/>
      <c r="K60" s="235"/>
      <c r="L60" s="221"/>
      <c r="M60" s="240"/>
      <c r="N60" s="235"/>
      <c r="O60" s="221"/>
      <c r="P60" s="232"/>
      <c r="Q60" s="233"/>
      <c r="S60" s="232"/>
      <c r="T60" s="209"/>
      <c r="U60" s="214"/>
      <c r="V60" s="210"/>
      <c r="W60" s="233"/>
      <c r="Y60" s="232"/>
      <c r="Z60" s="233"/>
      <c r="AA60" s="207">
        <v>27</v>
      </c>
      <c r="AB60" s="234">
        <v>3</v>
      </c>
      <c r="AC60" s="233" t="s">
        <v>539</v>
      </c>
      <c r="AD60" s="207">
        <v>42</v>
      </c>
      <c r="AE60" s="232">
        <v>4</v>
      </c>
      <c r="AF60" s="233" t="s">
        <v>327</v>
      </c>
      <c r="AG60" s="211">
        <v>39</v>
      </c>
      <c r="AH60" s="232">
        <v>4</v>
      </c>
      <c r="AI60" s="209" t="s">
        <v>332</v>
      </c>
      <c r="AJ60" s="214"/>
      <c r="AK60" s="231"/>
      <c r="AL60" s="215"/>
      <c r="AN60" s="230"/>
      <c r="AO60" s="229"/>
      <c r="AQ60" s="230"/>
      <c r="AR60" s="229"/>
    </row>
    <row r="61" spans="1:44" ht="15">
      <c r="A61" s="243" t="s">
        <v>105</v>
      </c>
      <c r="B61" s="247" t="s">
        <v>21</v>
      </c>
      <c r="C61" s="237"/>
      <c r="D61" s="241"/>
      <c r="E61" s="236"/>
      <c r="F61" s="221"/>
      <c r="G61" s="240"/>
      <c r="H61" s="235"/>
      <c r="I61" s="221"/>
      <c r="J61" s="240"/>
      <c r="K61" s="235"/>
      <c r="L61" s="221"/>
      <c r="M61" s="240"/>
      <c r="N61" s="235"/>
      <c r="O61" s="221"/>
      <c r="P61" s="232"/>
      <c r="Q61" s="233"/>
      <c r="S61" s="232"/>
      <c r="T61" s="209"/>
      <c r="U61" s="214"/>
      <c r="V61" s="210"/>
      <c r="W61" s="233"/>
      <c r="Y61" s="232"/>
      <c r="Z61" s="233"/>
      <c r="AB61" s="234"/>
      <c r="AC61" s="233"/>
      <c r="AE61" s="232"/>
      <c r="AF61" s="233"/>
      <c r="AH61" s="232"/>
      <c r="AJ61" s="214">
        <v>46</v>
      </c>
      <c r="AK61" s="231">
        <v>4</v>
      </c>
      <c r="AL61" s="215" t="s">
        <v>343</v>
      </c>
      <c r="AM61" s="207">
        <v>54</v>
      </c>
      <c r="AN61" s="230">
        <v>4</v>
      </c>
      <c r="AO61" s="229" t="s">
        <v>344</v>
      </c>
      <c r="AP61" s="207">
        <v>57</v>
      </c>
      <c r="AQ61" s="230">
        <v>4</v>
      </c>
      <c r="AR61" s="229" t="s">
        <v>381</v>
      </c>
    </row>
    <row r="62" spans="1:44" ht="15">
      <c r="A62" s="199" t="s">
        <v>538</v>
      </c>
      <c r="B62" s="248" t="s">
        <v>16</v>
      </c>
      <c r="C62" s="237"/>
      <c r="D62" s="241"/>
      <c r="E62" s="236"/>
      <c r="F62" s="221"/>
      <c r="G62" s="240"/>
      <c r="H62" s="235"/>
      <c r="I62" s="221">
        <v>51</v>
      </c>
      <c r="J62" s="240">
        <v>4</v>
      </c>
      <c r="K62" s="235" t="s">
        <v>249</v>
      </c>
      <c r="L62" s="221">
        <v>46</v>
      </c>
      <c r="M62" s="240">
        <v>4</v>
      </c>
      <c r="N62" s="235" t="s">
        <v>247</v>
      </c>
      <c r="O62" s="221">
        <v>47</v>
      </c>
      <c r="P62" s="232">
        <v>4</v>
      </c>
      <c r="Q62" s="233" t="s">
        <v>332</v>
      </c>
      <c r="S62" s="232"/>
      <c r="T62" s="209"/>
      <c r="U62" s="214"/>
      <c r="V62" s="210"/>
      <c r="W62" s="233"/>
      <c r="Y62" s="232"/>
      <c r="Z62" s="233"/>
      <c r="AB62" s="234"/>
      <c r="AC62" s="233"/>
      <c r="AE62" s="232"/>
      <c r="AF62" s="233"/>
      <c r="AH62" s="232"/>
      <c r="AJ62" s="214"/>
      <c r="AK62" s="231"/>
      <c r="AL62" s="215"/>
      <c r="AN62" s="230"/>
      <c r="AO62" s="229"/>
      <c r="AQ62" s="230"/>
      <c r="AR62" s="229"/>
    </row>
    <row r="63" spans="1:44" ht="15">
      <c r="A63" s="239" t="s">
        <v>537</v>
      </c>
      <c r="B63" s="248" t="s">
        <v>17</v>
      </c>
      <c r="C63" s="237"/>
      <c r="D63" s="241"/>
      <c r="E63" s="236"/>
      <c r="F63" s="221"/>
      <c r="G63" s="240"/>
      <c r="H63" s="235"/>
      <c r="I63" s="221"/>
      <c r="J63" s="240"/>
      <c r="K63" s="235"/>
      <c r="L63" s="221">
        <v>41</v>
      </c>
      <c r="M63" s="240">
        <v>4</v>
      </c>
      <c r="N63" s="235" t="s">
        <v>243</v>
      </c>
      <c r="O63" s="221">
        <v>48</v>
      </c>
      <c r="P63" s="232">
        <v>4</v>
      </c>
      <c r="Q63" s="233" t="s">
        <v>343</v>
      </c>
      <c r="R63" s="207">
        <v>55</v>
      </c>
      <c r="S63" s="232">
        <v>4</v>
      </c>
      <c r="T63" s="209" t="s">
        <v>343</v>
      </c>
      <c r="U63" s="214">
        <v>45</v>
      </c>
      <c r="V63" s="210">
        <v>4</v>
      </c>
      <c r="W63" s="233" t="s">
        <v>344</v>
      </c>
      <c r="Y63" s="232"/>
      <c r="Z63" s="233"/>
      <c r="AA63" s="207">
        <v>55</v>
      </c>
      <c r="AB63" s="234">
        <v>4</v>
      </c>
      <c r="AC63" s="233" t="s">
        <v>253</v>
      </c>
      <c r="AD63" s="207">
        <v>49</v>
      </c>
      <c r="AE63" s="232">
        <v>4</v>
      </c>
      <c r="AF63" s="233" t="s">
        <v>276</v>
      </c>
      <c r="AH63" s="232"/>
      <c r="AJ63" s="214"/>
      <c r="AK63" s="231"/>
      <c r="AL63" s="215"/>
      <c r="AN63" s="230"/>
      <c r="AO63" s="229"/>
      <c r="AQ63" s="230"/>
      <c r="AR63" s="229"/>
    </row>
    <row r="64" spans="1:44" ht="15">
      <c r="A64" s="239" t="s">
        <v>80</v>
      </c>
      <c r="B64" s="248" t="s">
        <v>76</v>
      </c>
      <c r="C64" s="237">
        <v>7</v>
      </c>
      <c r="D64" s="241">
        <v>1</v>
      </c>
      <c r="E64" s="236" t="s">
        <v>205</v>
      </c>
      <c r="F64" s="221"/>
      <c r="G64" s="240"/>
      <c r="H64" s="235"/>
      <c r="I64" s="221"/>
      <c r="J64" s="240"/>
      <c r="K64" s="235"/>
      <c r="L64" s="221">
        <v>7</v>
      </c>
      <c r="M64" s="240">
        <v>1</v>
      </c>
      <c r="N64" s="235" t="s">
        <v>205</v>
      </c>
      <c r="O64" s="221">
        <v>43</v>
      </c>
      <c r="P64" s="232">
        <v>4</v>
      </c>
      <c r="Q64" s="233" t="s">
        <v>204</v>
      </c>
      <c r="R64" s="207">
        <v>20</v>
      </c>
      <c r="S64" s="232">
        <v>2</v>
      </c>
      <c r="T64" s="209" t="s">
        <v>212</v>
      </c>
      <c r="U64" s="214">
        <v>47</v>
      </c>
      <c r="V64" s="210">
        <v>4</v>
      </c>
      <c r="W64" s="233" t="s">
        <v>428</v>
      </c>
      <c r="X64" s="207">
        <v>44</v>
      </c>
      <c r="Y64" s="232">
        <v>4</v>
      </c>
      <c r="Z64" s="233" t="s">
        <v>387</v>
      </c>
      <c r="AA64" s="207">
        <v>48</v>
      </c>
      <c r="AB64" s="234">
        <v>4</v>
      </c>
      <c r="AC64" s="233" t="s">
        <v>215</v>
      </c>
      <c r="AD64" s="207">
        <v>34</v>
      </c>
      <c r="AE64" s="232">
        <v>4</v>
      </c>
      <c r="AF64" s="233" t="s">
        <v>204</v>
      </c>
      <c r="AG64" s="211">
        <v>41</v>
      </c>
      <c r="AH64" s="232">
        <v>4</v>
      </c>
      <c r="AI64" s="209" t="s">
        <v>372</v>
      </c>
      <c r="AJ64" s="214">
        <v>55</v>
      </c>
      <c r="AK64" s="231">
        <v>4</v>
      </c>
      <c r="AL64" s="215" t="s">
        <v>511</v>
      </c>
      <c r="AM64" s="207">
        <v>49</v>
      </c>
      <c r="AN64" s="230">
        <v>4</v>
      </c>
      <c r="AO64" s="229" t="s">
        <v>261</v>
      </c>
      <c r="AP64" s="207">
        <v>56</v>
      </c>
      <c r="AQ64" s="230">
        <v>4</v>
      </c>
      <c r="AR64" s="229" t="s">
        <v>462</v>
      </c>
    </row>
    <row r="65" spans="1:44" ht="15">
      <c r="A65" s="239" t="s">
        <v>536</v>
      </c>
      <c r="B65" s="248" t="s">
        <v>17</v>
      </c>
      <c r="C65" s="237"/>
      <c r="D65" s="241"/>
      <c r="E65" s="236"/>
      <c r="F65" s="221">
        <v>25</v>
      </c>
      <c r="G65" s="240">
        <v>3</v>
      </c>
      <c r="H65" s="235" t="s">
        <v>205</v>
      </c>
      <c r="I65" s="221"/>
      <c r="J65" s="240"/>
      <c r="K65" s="235"/>
      <c r="L65" s="221"/>
      <c r="M65" s="240"/>
      <c r="N65" s="235"/>
      <c r="O65" s="221"/>
      <c r="P65" s="232"/>
      <c r="Q65" s="233"/>
      <c r="R65" s="207">
        <v>30</v>
      </c>
      <c r="S65" s="232">
        <v>3</v>
      </c>
      <c r="T65" s="209" t="s">
        <v>203</v>
      </c>
      <c r="U65" s="214"/>
      <c r="V65" s="210"/>
      <c r="W65" s="233"/>
      <c r="Y65" s="232"/>
      <c r="Z65" s="233"/>
      <c r="AB65" s="234"/>
      <c r="AC65" s="233"/>
      <c r="AE65" s="232"/>
      <c r="AF65" s="233"/>
      <c r="AH65" s="232"/>
      <c r="AJ65" s="214"/>
      <c r="AK65" s="231"/>
      <c r="AL65" s="215"/>
      <c r="AN65" s="230"/>
      <c r="AO65" s="229"/>
      <c r="AQ65" s="230"/>
      <c r="AR65" s="229"/>
    </row>
    <row r="66" spans="1:44" ht="15">
      <c r="A66" s="243" t="s">
        <v>155</v>
      </c>
      <c r="B66" s="248" t="s">
        <v>21</v>
      </c>
      <c r="C66" s="237"/>
      <c r="D66" s="241"/>
      <c r="E66" s="236"/>
      <c r="F66" s="221"/>
      <c r="G66" s="240"/>
      <c r="H66" s="235"/>
      <c r="I66" s="221"/>
      <c r="J66" s="240"/>
      <c r="K66" s="235"/>
      <c r="L66" s="221"/>
      <c r="M66" s="240"/>
      <c r="N66" s="235"/>
      <c r="O66" s="221">
        <v>42</v>
      </c>
      <c r="P66" s="232">
        <v>4</v>
      </c>
      <c r="Q66" s="233" t="s">
        <v>266</v>
      </c>
      <c r="R66" s="207">
        <v>47</v>
      </c>
      <c r="S66" s="232">
        <v>4</v>
      </c>
      <c r="T66" s="209" t="s">
        <v>428</v>
      </c>
      <c r="U66" s="214">
        <v>47</v>
      </c>
      <c r="V66" s="210">
        <v>4</v>
      </c>
      <c r="W66" s="233" t="s">
        <v>428</v>
      </c>
      <c r="X66" s="207">
        <v>50</v>
      </c>
      <c r="Y66" s="232">
        <v>5</v>
      </c>
      <c r="Z66" s="233" t="s">
        <v>213</v>
      </c>
      <c r="AA66" s="207">
        <v>45</v>
      </c>
      <c r="AB66" s="234">
        <v>4</v>
      </c>
      <c r="AC66" s="233" t="s">
        <v>475</v>
      </c>
      <c r="AD66" s="207">
        <v>53</v>
      </c>
      <c r="AE66" s="232">
        <v>4</v>
      </c>
      <c r="AF66" s="233" t="s">
        <v>455</v>
      </c>
      <c r="AG66" s="211">
        <v>50</v>
      </c>
      <c r="AH66" s="232">
        <v>4</v>
      </c>
      <c r="AI66" s="209" t="s">
        <v>478</v>
      </c>
      <c r="AJ66" s="214">
        <v>52</v>
      </c>
      <c r="AK66" s="231">
        <v>4</v>
      </c>
      <c r="AL66" s="215" t="s">
        <v>295</v>
      </c>
      <c r="AN66" s="230"/>
      <c r="AO66" s="229"/>
      <c r="AQ66" s="230"/>
      <c r="AR66" s="229"/>
    </row>
    <row r="67" spans="1:44" ht="15">
      <c r="A67" s="243" t="s">
        <v>535</v>
      </c>
      <c r="B67" s="247" t="s">
        <v>13</v>
      </c>
      <c r="C67" s="237">
        <v>50</v>
      </c>
      <c r="D67" s="241">
        <v>4</v>
      </c>
      <c r="E67" s="236" t="s">
        <v>201</v>
      </c>
      <c r="F67" s="221">
        <v>52</v>
      </c>
      <c r="G67" s="240">
        <v>4</v>
      </c>
      <c r="H67" s="235" t="s">
        <v>201</v>
      </c>
      <c r="I67" s="221">
        <v>49</v>
      </c>
      <c r="J67" s="240">
        <v>4</v>
      </c>
      <c r="K67" s="235" t="s">
        <v>201</v>
      </c>
      <c r="L67" s="221">
        <v>50</v>
      </c>
      <c r="M67" s="240">
        <v>4</v>
      </c>
      <c r="N67" s="235" t="s">
        <v>201</v>
      </c>
      <c r="O67" s="221"/>
      <c r="P67" s="232"/>
      <c r="Q67" s="233"/>
      <c r="R67" s="207">
        <v>52</v>
      </c>
      <c r="S67" s="232">
        <v>4</v>
      </c>
      <c r="T67" s="209" t="s">
        <v>251</v>
      </c>
      <c r="U67" s="214">
        <v>57</v>
      </c>
      <c r="V67" s="210">
        <v>4</v>
      </c>
      <c r="W67" s="233" t="s">
        <v>286</v>
      </c>
      <c r="X67" s="207">
        <v>56</v>
      </c>
      <c r="Y67" s="232">
        <v>4</v>
      </c>
      <c r="Z67" s="233" t="s">
        <v>491</v>
      </c>
      <c r="AA67" s="207">
        <v>56</v>
      </c>
      <c r="AB67" s="234">
        <v>4</v>
      </c>
      <c r="AC67" s="233" t="s">
        <v>289</v>
      </c>
      <c r="AE67" s="232"/>
      <c r="AF67" s="233"/>
      <c r="AG67" s="211">
        <v>59</v>
      </c>
      <c r="AH67" s="232">
        <v>4</v>
      </c>
      <c r="AI67" s="209" t="s">
        <v>290</v>
      </c>
      <c r="AJ67" s="214">
        <v>56</v>
      </c>
      <c r="AK67" s="231">
        <v>4</v>
      </c>
      <c r="AL67" s="215" t="s">
        <v>494</v>
      </c>
      <c r="AM67" s="207">
        <v>53</v>
      </c>
      <c r="AN67" s="230">
        <v>4</v>
      </c>
      <c r="AO67" s="229" t="s">
        <v>494</v>
      </c>
      <c r="AP67" s="207">
        <v>58</v>
      </c>
      <c r="AQ67" s="230">
        <v>4</v>
      </c>
      <c r="AR67" s="229" t="s">
        <v>286</v>
      </c>
    </row>
    <row r="68" spans="1:44" ht="15">
      <c r="A68" s="243" t="s">
        <v>82</v>
      </c>
      <c r="B68" s="247" t="s">
        <v>17</v>
      </c>
      <c r="C68" s="237"/>
      <c r="D68" s="241"/>
      <c r="E68" s="236"/>
      <c r="F68" s="221"/>
      <c r="G68" s="240"/>
      <c r="H68" s="235"/>
      <c r="I68" s="221"/>
      <c r="J68" s="240"/>
      <c r="K68" s="235"/>
      <c r="L68" s="221"/>
      <c r="M68" s="240"/>
      <c r="N68" s="235"/>
      <c r="O68" s="221"/>
      <c r="P68" s="232"/>
      <c r="Q68" s="233"/>
      <c r="S68" s="232"/>
      <c r="T68" s="209"/>
      <c r="U68" s="214"/>
      <c r="V68" s="210"/>
      <c r="W68" s="233"/>
      <c r="Y68" s="232"/>
      <c r="Z68" s="233"/>
      <c r="AB68" s="234"/>
      <c r="AC68" s="233"/>
      <c r="AE68" s="232"/>
      <c r="AF68" s="233"/>
      <c r="AH68" s="232"/>
      <c r="AJ68" s="214"/>
      <c r="AK68" s="231"/>
      <c r="AL68" s="215"/>
      <c r="AM68" s="207">
        <v>33</v>
      </c>
      <c r="AN68" s="230">
        <v>3</v>
      </c>
      <c r="AO68" s="229" t="s">
        <v>534</v>
      </c>
      <c r="AP68" s="207">
        <v>41</v>
      </c>
      <c r="AQ68" s="230">
        <v>3</v>
      </c>
      <c r="AR68" s="229" t="s">
        <v>353</v>
      </c>
    </row>
    <row r="69" spans="1:44" ht="15">
      <c r="A69" s="239" t="s">
        <v>83</v>
      </c>
      <c r="B69" s="248" t="s">
        <v>13</v>
      </c>
      <c r="C69" s="237">
        <v>37</v>
      </c>
      <c r="D69" s="241">
        <v>4</v>
      </c>
      <c r="E69" s="236" t="s">
        <v>205</v>
      </c>
      <c r="F69" s="221">
        <v>51</v>
      </c>
      <c r="G69" s="240">
        <v>4</v>
      </c>
      <c r="H69" s="235" t="s">
        <v>205</v>
      </c>
      <c r="I69" s="221">
        <v>50</v>
      </c>
      <c r="J69" s="240">
        <v>4</v>
      </c>
      <c r="K69" s="235" t="s">
        <v>205</v>
      </c>
      <c r="L69" s="221">
        <v>48</v>
      </c>
      <c r="M69" s="240">
        <v>4</v>
      </c>
      <c r="N69" s="235" t="s">
        <v>205</v>
      </c>
      <c r="O69" s="221"/>
      <c r="P69" s="232"/>
      <c r="Q69" s="233"/>
      <c r="R69" s="207">
        <v>50</v>
      </c>
      <c r="S69" s="232">
        <v>4</v>
      </c>
      <c r="T69" s="209" t="s">
        <v>313</v>
      </c>
      <c r="U69" s="214">
        <v>31</v>
      </c>
      <c r="V69" s="210">
        <v>3</v>
      </c>
      <c r="W69" s="233" t="s">
        <v>496</v>
      </c>
      <c r="X69" s="207">
        <v>48</v>
      </c>
      <c r="Y69" s="232">
        <v>4</v>
      </c>
      <c r="Z69" s="233" t="s">
        <v>309</v>
      </c>
      <c r="AA69" s="207">
        <v>54</v>
      </c>
      <c r="AB69" s="234">
        <v>4</v>
      </c>
      <c r="AC69" s="233" t="s">
        <v>261</v>
      </c>
      <c r="AE69" s="232"/>
      <c r="AF69" s="233"/>
      <c r="AG69" s="211">
        <v>54</v>
      </c>
      <c r="AH69" s="232">
        <v>4</v>
      </c>
      <c r="AI69" s="209" t="s">
        <v>382</v>
      </c>
      <c r="AJ69" s="214">
        <v>58</v>
      </c>
      <c r="AK69" s="231">
        <v>4</v>
      </c>
      <c r="AL69" s="215" t="s">
        <v>457</v>
      </c>
      <c r="AM69" s="207">
        <v>51</v>
      </c>
      <c r="AN69" s="230">
        <v>4</v>
      </c>
      <c r="AO69" s="229" t="s">
        <v>254</v>
      </c>
      <c r="AP69" s="207">
        <v>55</v>
      </c>
      <c r="AQ69" s="230">
        <v>4</v>
      </c>
      <c r="AR69" s="229" t="s">
        <v>291</v>
      </c>
    </row>
    <row r="70" spans="1:44" ht="15">
      <c r="A70" s="243" t="s">
        <v>533</v>
      </c>
      <c r="B70" s="247" t="s">
        <v>16</v>
      </c>
      <c r="C70" s="237"/>
      <c r="D70" s="241"/>
      <c r="E70" s="236"/>
      <c r="F70" s="221">
        <v>15</v>
      </c>
      <c r="G70" s="240">
        <v>2</v>
      </c>
      <c r="H70" s="235" t="s">
        <v>205</v>
      </c>
      <c r="I70" s="221"/>
      <c r="J70" s="240"/>
      <c r="K70" s="235"/>
      <c r="L70" s="221"/>
      <c r="M70" s="240"/>
      <c r="N70" s="235"/>
      <c r="O70" s="221"/>
      <c r="P70" s="232"/>
      <c r="Q70" s="233"/>
      <c r="S70" s="232"/>
      <c r="T70" s="209"/>
      <c r="U70" s="214"/>
      <c r="V70" s="210"/>
      <c r="W70" s="233"/>
      <c r="Y70" s="232"/>
      <c r="Z70" s="233"/>
      <c r="AB70" s="234"/>
      <c r="AC70" s="233"/>
      <c r="AE70" s="232"/>
      <c r="AF70" s="233"/>
      <c r="AH70" s="232"/>
      <c r="AJ70" s="214"/>
      <c r="AK70" s="231"/>
      <c r="AL70" s="215"/>
      <c r="AN70" s="230"/>
      <c r="AO70" s="229"/>
      <c r="AQ70" s="230"/>
      <c r="AR70" s="229"/>
    </row>
    <row r="71" spans="1:44" ht="15">
      <c r="A71" s="243" t="s">
        <v>532</v>
      </c>
      <c r="B71" s="247" t="s">
        <v>16</v>
      </c>
      <c r="C71" s="237">
        <v>51</v>
      </c>
      <c r="D71" s="241">
        <v>4</v>
      </c>
      <c r="E71" s="236" t="s">
        <v>205</v>
      </c>
      <c r="F71" s="221"/>
      <c r="G71" s="240"/>
      <c r="H71" s="235"/>
      <c r="I71" s="221"/>
      <c r="J71" s="240"/>
      <c r="K71" s="235"/>
      <c r="L71" s="221"/>
      <c r="M71" s="240"/>
      <c r="N71" s="235"/>
      <c r="O71" s="221"/>
      <c r="P71" s="232"/>
      <c r="Q71" s="233"/>
      <c r="S71" s="232"/>
      <c r="T71" s="209"/>
      <c r="U71" s="214"/>
      <c r="V71" s="210"/>
      <c r="W71" s="233"/>
      <c r="Y71" s="232"/>
      <c r="Z71" s="233"/>
      <c r="AB71" s="234"/>
      <c r="AC71" s="233"/>
      <c r="AE71" s="232"/>
      <c r="AF71" s="233"/>
      <c r="AH71" s="232"/>
      <c r="AJ71" s="214"/>
      <c r="AK71" s="231"/>
      <c r="AL71" s="215"/>
      <c r="AN71" s="230"/>
      <c r="AO71" s="229"/>
      <c r="AQ71" s="230"/>
      <c r="AR71" s="229"/>
    </row>
    <row r="72" spans="1:44" ht="15">
      <c r="A72" s="199" t="s">
        <v>156</v>
      </c>
      <c r="B72" s="248" t="s">
        <v>11</v>
      </c>
      <c r="C72" s="237"/>
      <c r="D72" s="241"/>
      <c r="E72" s="236"/>
      <c r="F72" s="221">
        <v>37</v>
      </c>
      <c r="G72" s="240">
        <v>4</v>
      </c>
      <c r="H72" s="235" t="s">
        <v>205</v>
      </c>
      <c r="I72" s="221">
        <v>42</v>
      </c>
      <c r="J72" s="240">
        <v>4</v>
      </c>
      <c r="K72" s="235" t="s">
        <v>205</v>
      </c>
      <c r="L72" s="221">
        <v>37</v>
      </c>
      <c r="M72" s="240">
        <v>4</v>
      </c>
      <c r="N72" s="235" t="s">
        <v>205</v>
      </c>
      <c r="O72" s="221">
        <v>43</v>
      </c>
      <c r="P72" s="232">
        <v>4</v>
      </c>
      <c r="Q72" s="233" t="s">
        <v>204</v>
      </c>
      <c r="S72" s="232"/>
      <c r="T72" s="209"/>
      <c r="U72" s="214">
        <v>46</v>
      </c>
      <c r="V72" s="210">
        <v>4</v>
      </c>
      <c r="W72" s="233" t="s">
        <v>269</v>
      </c>
      <c r="Y72" s="232"/>
      <c r="Z72" s="233"/>
      <c r="AA72" s="207">
        <v>46</v>
      </c>
      <c r="AB72" s="234">
        <v>4</v>
      </c>
      <c r="AC72" s="233" t="s">
        <v>217</v>
      </c>
      <c r="AD72" s="207">
        <v>48</v>
      </c>
      <c r="AE72" s="232">
        <v>4</v>
      </c>
      <c r="AF72" s="233" t="s">
        <v>268</v>
      </c>
      <c r="AG72" s="211">
        <v>47</v>
      </c>
      <c r="AH72" s="232">
        <v>4</v>
      </c>
      <c r="AI72" s="209" t="s">
        <v>214</v>
      </c>
      <c r="AJ72" s="214">
        <v>36</v>
      </c>
      <c r="AK72" s="231">
        <v>4</v>
      </c>
      <c r="AL72" s="215" t="s">
        <v>306</v>
      </c>
      <c r="AM72" s="207">
        <v>48</v>
      </c>
      <c r="AN72" s="230">
        <v>4</v>
      </c>
      <c r="AO72" s="229" t="s">
        <v>240</v>
      </c>
      <c r="AP72" s="207">
        <v>48</v>
      </c>
      <c r="AQ72" s="230">
        <v>4</v>
      </c>
      <c r="AR72" s="229" t="s">
        <v>531</v>
      </c>
    </row>
    <row r="73" spans="1:44" ht="15">
      <c r="A73" s="199" t="s">
        <v>530</v>
      </c>
      <c r="B73" s="248" t="s">
        <v>17</v>
      </c>
      <c r="C73" s="237"/>
      <c r="D73" s="241"/>
      <c r="E73" s="236"/>
      <c r="F73" s="221">
        <v>48</v>
      </c>
      <c r="G73" s="240">
        <v>4</v>
      </c>
      <c r="H73" s="235" t="s">
        <v>205</v>
      </c>
      <c r="I73" s="221">
        <v>47</v>
      </c>
      <c r="J73" s="240">
        <v>4</v>
      </c>
      <c r="K73" s="235" t="s">
        <v>205</v>
      </c>
      <c r="L73" s="221">
        <v>45</v>
      </c>
      <c r="M73" s="240">
        <v>4</v>
      </c>
      <c r="N73" s="235" t="s">
        <v>205</v>
      </c>
      <c r="O73" s="221">
        <v>54</v>
      </c>
      <c r="P73" s="232">
        <v>4</v>
      </c>
      <c r="Q73" s="233" t="s">
        <v>386</v>
      </c>
      <c r="R73" s="207">
        <v>55</v>
      </c>
      <c r="S73" s="232">
        <v>4</v>
      </c>
      <c r="T73" s="209" t="s">
        <v>289</v>
      </c>
      <c r="U73" s="214">
        <v>42</v>
      </c>
      <c r="V73" s="210">
        <v>4</v>
      </c>
      <c r="W73" s="233" t="s">
        <v>200</v>
      </c>
      <c r="X73" s="207">
        <v>53</v>
      </c>
      <c r="Y73" s="232">
        <v>4</v>
      </c>
      <c r="Z73" s="233" t="s">
        <v>382</v>
      </c>
      <c r="AA73" s="207">
        <v>56</v>
      </c>
      <c r="AB73" s="234">
        <v>4</v>
      </c>
      <c r="AC73" s="233" t="s">
        <v>468</v>
      </c>
      <c r="AD73" s="207">
        <v>50</v>
      </c>
      <c r="AE73" s="232">
        <v>4</v>
      </c>
      <c r="AF73" s="233" t="s">
        <v>297</v>
      </c>
      <c r="AG73" s="211">
        <v>49</v>
      </c>
      <c r="AH73" s="232">
        <v>4</v>
      </c>
      <c r="AI73" s="209" t="s">
        <v>452</v>
      </c>
      <c r="AJ73" s="214">
        <v>54</v>
      </c>
      <c r="AK73" s="231">
        <v>4</v>
      </c>
      <c r="AL73" s="215" t="s">
        <v>304</v>
      </c>
      <c r="AM73" s="207">
        <v>38</v>
      </c>
      <c r="AN73" s="230">
        <v>3</v>
      </c>
      <c r="AO73" s="229" t="s">
        <v>452</v>
      </c>
      <c r="AQ73" s="230"/>
      <c r="AR73" s="229"/>
    </row>
    <row r="74" spans="1:44" ht="15">
      <c r="A74" s="243" t="s">
        <v>106</v>
      </c>
      <c r="B74" s="247" t="s">
        <v>13</v>
      </c>
      <c r="C74" s="237"/>
      <c r="D74" s="241"/>
      <c r="E74" s="236"/>
      <c r="F74" s="221"/>
      <c r="G74" s="240"/>
      <c r="H74" s="235"/>
      <c r="I74" s="221"/>
      <c r="J74" s="240"/>
      <c r="K74" s="235"/>
      <c r="L74" s="221"/>
      <c r="M74" s="240"/>
      <c r="N74" s="235"/>
      <c r="O74" s="221"/>
      <c r="P74" s="232"/>
      <c r="Q74" s="233"/>
      <c r="S74" s="232"/>
      <c r="T74" s="209"/>
      <c r="U74" s="214"/>
      <c r="V74" s="210"/>
      <c r="W74" s="233"/>
      <c r="Y74" s="232"/>
      <c r="Z74" s="233"/>
      <c r="AB74" s="234"/>
      <c r="AC74" s="233"/>
      <c r="AE74" s="232"/>
      <c r="AF74" s="233"/>
      <c r="AH74" s="232"/>
      <c r="AJ74" s="214">
        <v>45</v>
      </c>
      <c r="AK74" s="231">
        <v>4</v>
      </c>
      <c r="AL74" s="215" t="s">
        <v>399</v>
      </c>
      <c r="AM74" s="207">
        <v>43</v>
      </c>
      <c r="AN74" s="230">
        <v>4</v>
      </c>
      <c r="AO74" s="229" t="s">
        <v>390</v>
      </c>
      <c r="AP74" s="207">
        <v>43</v>
      </c>
      <c r="AQ74" s="230">
        <v>4</v>
      </c>
      <c r="AR74" s="229" t="s">
        <v>211</v>
      </c>
    </row>
    <row r="75" spans="1:44" ht="15">
      <c r="A75" s="199" t="s">
        <v>84</v>
      </c>
      <c r="B75" s="248" t="s">
        <v>21</v>
      </c>
      <c r="C75" s="237"/>
      <c r="D75" s="241"/>
      <c r="E75" s="236"/>
      <c r="F75" s="221"/>
      <c r="G75" s="240"/>
      <c r="H75" s="235"/>
      <c r="I75" s="221"/>
      <c r="J75" s="240"/>
      <c r="K75" s="235"/>
      <c r="L75" s="221">
        <v>21</v>
      </c>
      <c r="M75" s="240">
        <v>2</v>
      </c>
      <c r="N75" s="235" t="s">
        <v>205</v>
      </c>
      <c r="O75" s="221">
        <v>41</v>
      </c>
      <c r="P75" s="232">
        <v>4</v>
      </c>
      <c r="Q75" s="233" t="s">
        <v>501</v>
      </c>
      <c r="R75" s="207">
        <v>48</v>
      </c>
      <c r="S75" s="232">
        <v>4</v>
      </c>
      <c r="T75" s="209" t="s">
        <v>316</v>
      </c>
      <c r="U75" s="214">
        <v>55</v>
      </c>
      <c r="V75" s="210">
        <v>4</v>
      </c>
      <c r="W75" s="233" t="s">
        <v>199</v>
      </c>
      <c r="X75" s="207">
        <v>40</v>
      </c>
      <c r="Y75" s="232">
        <v>3</v>
      </c>
      <c r="Z75" s="233" t="s">
        <v>529</v>
      </c>
      <c r="AA75" s="207">
        <v>55</v>
      </c>
      <c r="AB75" s="234">
        <v>4</v>
      </c>
      <c r="AC75" s="233" t="s">
        <v>285</v>
      </c>
      <c r="AD75" s="207">
        <v>59</v>
      </c>
      <c r="AE75" s="232">
        <v>4</v>
      </c>
      <c r="AF75" s="233" t="s">
        <v>286</v>
      </c>
      <c r="AG75" s="211">
        <v>57</v>
      </c>
      <c r="AH75" s="232">
        <v>4</v>
      </c>
      <c r="AI75" s="209" t="s">
        <v>289</v>
      </c>
      <c r="AJ75" s="214">
        <v>57</v>
      </c>
      <c r="AK75" s="231">
        <v>4</v>
      </c>
      <c r="AL75" s="215" t="s">
        <v>490</v>
      </c>
      <c r="AM75" s="207">
        <v>57</v>
      </c>
      <c r="AN75" s="230">
        <v>4</v>
      </c>
      <c r="AO75" s="229" t="s">
        <v>468</v>
      </c>
      <c r="AP75" s="207">
        <v>54</v>
      </c>
      <c r="AQ75" s="230">
        <v>4</v>
      </c>
      <c r="AR75" s="229" t="s">
        <v>296</v>
      </c>
    </row>
    <row r="76" spans="1:44" ht="15">
      <c r="A76" s="199" t="s">
        <v>157</v>
      </c>
      <c r="B76" s="248" t="s">
        <v>76</v>
      </c>
      <c r="C76" s="237"/>
      <c r="D76" s="241"/>
      <c r="E76" s="236"/>
      <c r="F76" s="221"/>
      <c r="G76" s="240"/>
      <c r="H76" s="235"/>
      <c r="I76" s="221"/>
      <c r="J76" s="240"/>
      <c r="K76" s="235"/>
      <c r="L76" s="221">
        <v>22</v>
      </c>
      <c r="M76" s="240">
        <v>3</v>
      </c>
      <c r="N76" s="235" t="s">
        <v>205</v>
      </c>
      <c r="O76" s="221">
        <v>53</v>
      </c>
      <c r="P76" s="232">
        <v>4</v>
      </c>
      <c r="Q76" s="233" t="s">
        <v>309</v>
      </c>
      <c r="R76" s="207">
        <v>46</v>
      </c>
      <c r="S76" s="232">
        <v>4</v>
      </c>
      <c r="T76" s="209" t="s">
        <v>528</v>
      </c>
      <c r="U76" s="214">
        <v>55</v>
      </c>
      <c r="V76" s="210">
        <v>4</v>
      </c>
      <c r="W76" s="233" t="s">
        <v>382</v>
      </c>
      <c r="X76" s="207">
        <v>48</v>
      </c>
      <c r="Y76" s="232">
        <v>4</v>
      </c>
      <c r="Z76" s="233" t="s">
        <v>445</v>
      </c>
      <c r="AA76" s="207">
        <v>48</v>
      </c>
      <c r="AB76" s="234">
        <v>4</v>
      </c>
      <c r="AC76" s="233" t="s">
        <v>302</v>
      </c>
      <c r="AD76" s="207">
        <v>47</v>
      </c>
      <c r="AE76" s="232">
        <v>4</v>
      </c>
      <c r="AF76" s="233" t="s">
        <v>368</v>
      </c>
      <c r="AG76" s="211">
        <v>42</v>
      </c>
      <c r="AH76" s="232">
        <v>4</v>
      </c>
      <c r="AI76" s="209" t="s">
        <v>480</v>
      </c>
      <c r="AJ76" s="214">
        <v>26</v>
      </c>
      <c r="AK76" s="231">
        <v>2</v>
      </c>
      <c r="AL76" s="215" t="s">
        <v>486</v>
      </c>
      <c r="AM76" s="207">
        <v>52</v>
      </c>
      <c r="AN76" s="230">
        <v>4</v>
      </c>
      <c r="AO76" s="229" t="s">
        <v>444</v>
      </c>
      <c r="AP76" s="207">
        <v>48</v>
      </c>
      <c r="AQ76" s="230">
        <v>4</v>
      </c>
      <c r="AR76" s="229" t="s">
        <v>424</v>
      </c>
    </row>
    <row r="77" spans="1:44" ht="15">
      <c r="A77" s="199" t="s">
        <v>527</v>
      </c>
      <c r="B77" s="248" t="s">
        <v>11</v>
      </c>
      <c r="C77" s="237">
        <v>54</v>
      </c>
      <c r="D77" s="241">
        <v>4</v>
      </c>
      <c r="E77" s="236" t="s">
        <v>205</v>
      </c>
      <c r="F77" s="221">
        <v>34</v>
      </c>
      <c r="G77" s="240">
        <v>3</v>
      </c>
      <c r="H77" s="235" t="s">
        <v>201</v>
      </c>
      <c r="I77" s="221"/>
      <c r="J77" s="240"/>
      <c r="K77" s="235"/>
      <c r="L77" s="221"/>
      <c r="M77" s="240"/>
      <c r="N77" s="235"/>
      <c r="O77" s="221"/>
      <c r="P77" s="232"/>
      <c r="Q77" s="233"/>
      <c r="S77" s="232"/>
      <c r="T77" s="209"/>
      <c r="U77" s="214"/>
      <c r="V77" s="210"/>
      <c r="W77" s="233"/>
      <c r="Y77" s="232"/>
      <c r="Z77" s="233"/>
      <c r="AB77" s="234"/>
      <c r="AC77" s="233"/>
      <c r="AE77" s="232"/>
      <c r="AF77" s="233"/>
      <c r="AH77" s="232"/>
      <c r="AJ77" s="214"/>
      <c r="AK77" s="231"/>
      <c r="AL77" s="215"/>
      <c r="AN77" s="230"/>
      <c r="AO77" s="229"/>
      <c r="AQ77" s="230"/>
      <c r="AR77" s="229"/>
    </row>
    <row r="78" spans="1:44" ht="15">
      <c r="A78" s="239" t="s">
        <v>526</v>
      </c>
      <c r="B78" s="248" t="s">
        <v>18</v>
      </c>
      <c r="C78" s="237"/>
      <c r="D78" s="241"/>
      <c r="E78" s="236"/>
      <c r="F78" s="221"/>
      <c r="G78" s="240"/>
      <c r="H78" s="235"/>
      <c r="I78" s="221"/>
      <c r="J78" s="240"/>
      <c r="K78" s="235"/>
      <c r="L78" s="221">
        <v>49</v>
      </c>
      <c r="M78" s="240">
        <v>4</v>
      </c>
      <c r="N78" s="235" t="s">
        <v>205</v>
      </c>
      <c r="O78" s="221">
        <v>55</v>
      </c>
      <c r="P78" s="232">
        <v>4</v>
      </c>
      <c r="Q78" s="233" t="s">
        <v>382</v>
      </c>
      <c r="R78" s="207">
        <v>52</v>
      </c>
      <c r="S78" s="232">
        <v>4</v>
      </c>
      <c r="T78" s="209" t="s">
        <v>251</v>
      </c>
      <c r="U78" s="214">
        <v>54</v>
      </c>
      <c r="V78" s="210">
        <v>4</v>
      </c>
      <c r="W78" s="233" t="s">
        <v>284</v>
      </c>
      <c r="X78" s="207">
        <v>46</v>
      </c>
      <c r="Y78" s="232">
        <v>4</v>
      </c>
      <c r="Z78" s="233" t="s">
        <v>400</v>
      </c>
      <c r="AA78" s="207">
        <v>53</v>
      </c>
      <c r="AB78" s="234">
        <v>4</v>
      </c>
      <c r="AC78" s="233" t="s">
        <v>254</v>
      </c>
      <c r="AD78" s="207">
        <v>52</v>
      </c>
      <c r="AE78" s="232">
        <v>4</v>
      </c>
      <c r="AF78" s="233" t="s">
        <v>254</v>
      </c>
      <c r="AG78" s="211">
        <v>49</v>
      </c>
      <c r="AH78" s="232">
        <v>4</v>
      </c>
      <c r="AI78" s="209" t="s">
        <v>520</v>
      </c>
      <c r="AJ78" s="214">
        <v>52</v>
      </c>
      <c r="AK78" s="231">
        <v>4</v>
      </c>
      <c r="AL78" s="215" t="s">
        <v>462</v>
      </c>
      <c r="AN78" s="230"/>
      <c r="AO78" s="229"/>
      <c r="AQ78" s="230"/>
      <c r="AR78" s="229"/>
    </row>
    <row r="79" spans="1:44" ht="15">
      <c r="A79" s="239" t="s">
        <v>158</v>
      </c>
      <c r="B79" s="248" t="s">
        <v>76</v>
      </c>
      <c r="C79" s="237"/>
      <c r="D79" s="241"/>
      <c r="E79" s="236"/>
      <c r="F79" s="221"/>
      <c r="G79" s="240"/>
      <c r="H79" s="235"/>
      <c r="I79" s="221"/>
      <c r="J79" s="240"/>
      <c r="K79" s="235"/>
      <c r="L79" s="221"/>
      <c r="M79" s="240"/>
      <c r="N79" s="235"/>
      <c r="O79" s="221"/>
      <c r="P79" s="232"/>
      <c r="Q79" s="233"/>
      <c r="S79" s="232"/>
      <c r="T79" s="209"/>
      <c r="U79" s="214">
        <v>40</v>
      </c>
      <c r="V79" s="210">
        <v>4</v>
      </c>
      <c r="W79" s="233" t="s">
        <v>280</v>
      </c>
      <c r="X79" s="207">
        <v>29</v>
      </c>
      <c r="Y79" s="232">
        <v>3</v>
      </c>
      <c r="Z79" s="233" t="s">
        <v>266</v>
      </c>
      <c r="AA79" s="207">
        <v>45</v>
      </c>
      <c r="AB79" s="234">
        <v>4</v>
      </c>
      <c r="AC79" s="233" t="s">
        <v>228</v>
      </c>
      <c r="AD79" s="207">
        <v>20</v>
      </c>
      <c r="AE79" s="232">
        <v>2</v>
      </c>
      <c r="AF79" s="233" t="s">
        <v>203</v>
      </c>
      <c r="AH79" s="232"/>
      <c r="AJ79" s="214">
        <v>30</v>
      </c>
      <c r="AK79" s="231">
        <v>3</v>
      </c>
      <c r="AL79" s="215" t="s">
        <v>487</v>
      </c>
      <c r="AM79" s="207">
        <v>5</v>
      </c>
      <c r="AN79" s="230">
        <v>1</v>
      </c>
      <c r="AO79" s="229" t="s">
        <v>403</v>
      </c>
      <c r="AQ79" s="230"/>
      <c r="AR79" s="229"/>
    </row>
    <row r="80" spans="1:44" ht="15">
      <c r="A80" s="199" t="s">
        <v>107</v>
      </c>
      <c r="B80" s="248" t="s">
        <v>20</v>
      </c>
      <c r="C80" s="237"/>
      <c r="D80" s="241"/>
      <c r="E80" s="236"/>
      <c r="F80" s="221">
        <v>39</v>
      </c>
      <c r="G80" s="240">
        <v>4</v>
      </c>
      <c r="H80" s="235" t="s">
        <v>205</v>
      </c>
      <c r="I80" s="221">
        <v>39</v>
      </c>
      <c r="J80" s="240">
        <v>4</v>
      </c>
      <c r="K80" s="235" t="s">
        <v>205</v>
      </c>
      <c r="L80" s="221">
        <v>31</v>
      </c>
      <c r="M80" s="240">
        <v>4</v>
      </c>
      <c r="N80" s="235" t="s">
        <v>205</v>
      </c>
      <c r="O80" s="221">
        <v>49</v>
      </c>
      <c r="P80" s="232">
        <v>4</v>
      </c>
      <c r="Q80" s="233" t="s">
        <v>316</v>
      </c>
      <c r="R80" s="207">
        <v>46</v>
      </c>
      <c r="S80" s="232">
        <v>4</v>
      </c>
      <c r="T80" s="209" t="s">
        <v>416</v>
      </c>
      <c r="U80" s="214">
        <v>30</v>
      </c>
      <c r="V80" s="210">
        <v>3</v>
      </c>
      <c r="W80" s="233" t="s">
        <v>369</v>
      </c>
      <c r="X80" s="207">
        <v>23</v>
      </c>
      <c r="Y80" s="232">
        <v>2</v>
      </c>
      <c r="Z80" s="233" t="s">
        <v>469</v>
      </c>
      <c r="AB80" s="234"/>
      <c r="AC80" s="233"/>
      <c r="AD80" s="207">
        <v>51</v>
      </c>
      <c r="AE80" s="232">
        <v>4</v>
      </c>
      <c r="AF80" s="233" t="s">
        <v>315</v>
      </c>
      <c r="AG80" s="211">
        <v>41</v>
      </c>
      <c r="AH80" s="232">
        <v>4</v>
      </c>
      <c r="AI80" s="209" t="s">
        <v>501</v>
      </c>
      <c r="AJ80" s="214">
        <v>44</v>
      </c>
      <c r="AK80" s="231">
        <v>4</v>
      </c>
      <c r="AL80" s="215" t="s">
        <v>525</v>
      </c>
      <c r="AM80" s="207">
        <v>21</v>
      </c>
      <c r="AN80" s="230">
        <v>2</v>
      </c>
      <c r="AO80" s="229" t="s">
        <v>415</v>
      </c>
      <c r="AP80" s="207">
        <v>45</v>
      </c>
      <c r="AQ80" s="230">
        <v>4</v>
      </c>
      <c r="AR80" s="229" t="s">
        <v>525</v>
      </c>
    </row>
    <row r="81" spans="1:44" ht="15">
      <c r="A81" s="199" t="s">
        <v>126</v>
      </c>
      <c r="B81" s="248" t="s">
        <v>19</v>
      </c>
      <c r="C81" s="237"/>
      <c r="D81" s="241"/>
      <c r="E81" s="236"/>
      <c r="F81" s="221"/>
      <c r="G81" s="240"/>
      <c r="H81" s="235"/>
      <c r="I81" s="221"/>
      <c r="J81" s="240"/>
      <c r="K81" s="235"/>
      <c r="L81" s="221"/>
      <c r="M81" s="240"/>
      <c r="N81" s="235"/>
      <c r="O81" s="221"/>
      <c r="P81" s="232"/>
      <c r="Q81" s="233"/>
      <c r="S81" s="232"/>
      <c r="T81" s="209"/>
      <c r="U81" s="214">
        <v>48</v>
      </c>
      <c r="V81" s="210">
        <v>4</v>
      </c>
      <c r="W81" s="233" t="s">
        <v>316</v>
      </c>
      <c r="X81" s="207">
        <v>44</v>
      </c>
      <c r="Y81" s="232">
        <v>4</v>
      </c>
      <c r="Z81" s="233" t="s">
        <v>387</v>
      </c>
      <c r="AA81" s="207">
        <v>40</v>
      </c>
      <c r="AB81" s="234">
        <v>4</v>
      </c>
      <c r="AC81" s="233" t="s">
        <v>404</v>
      </c>
      <c r="AE81" s="232"/>
      <c r="AF81" s="233"/>
      <c r="AG81" s="211">
        <v>20</v>
      </c>
      <c r="AH81" s="232">
        <v>2</v>
      </c>
      <c r="AI81" s="209" t="s">
        <v>375</v>
      </c>
      <c r="AJ81" s="214">
        <v>48</v>
      </c>
      <c r="AK81" s="231">
        <v>4</v>
      </c>
      <c r="AL81" s="215" t="s">
        <v>409</v>
      </c>
      <c r="AM81" s="207">
        <v>30</v>
      </c>
      <c r="AN81" s="230">
        <v>4</v>
      </c>
      <c r="AO81" s="229" t="s">
        <v>226</v>
      </c>
      <c r="AP81" s="207">
        <v>46</v>
      </c>
      <c r="AQ81" s="230">
        <v>4</v>
      </c>
      <c r="AR81" s="229" t="s">
        <v>523</v>
      </c>
    </row>
    <row r="82" spans="1:44" ht="15">
      <c r="A82" s="239" t="s">
        <v>85</v>
      </c>
      <c r="B82" s="248" t="s">
        <v>14</v>
      </c>
      <c r="C82" s="237">
        <v>56</v>
      </c>
      <c r="D82" s="241">
        <v>4</v>
      </c>
      <c r="E82" s="236" t="s">
        <v>224</v>
      </c>
      <c r="F82" s="221">
        <v>56</v>
      </c>
      <c r="G82" s="240">
        <v>4</v>
      </c>
      <c r="H82" s="235" t="s">
        <v>224</v>
      </c>
      <c r="I82" s="221">
        <v>59</v>
      </c>
      <c r="J82" s="240">
        <v>4</v>
      </c>
      <c r="K82" s="235" t="s">
        <v>224</v>
      </c>
      <c r="L82" s="221">
        <v>51</v>
      </c>
      <c r="M82" s="240">
        <v>4</v>
      </c>
      <c r="N82" s="235" t="s">
        <v>224</v>
      </c>
      <c r="O82" s="221">
        <v>54</v>
      </c>
      <c r="P82" s="232">
        <v>4</v>
      </c>
      <c r="Q82" s="233" t="s">
        <v>237</v>
      </c>
      <c r="R82" s="207">
        <v>52</v>
      </c>
      <c r="S82" s="232">
        <v>4</v>
      </c>
      <c r="T82" s="209" t="s">
        <v>438</v>
      </c>
      <c r="U82" s="214">
        <v>52</v>
      </c>
      <c r="V82" s="210">
        <v>4</v>
      </c>
      <c r="W82" s="233" t="s">
        <v>237</v>
      </c>
      <c r="Y82" s="232"/>
      <c r="Z82" s="233"/>
      <c r="AA82" s="207">
        <v>51</v>
      </c>
      <c r="AB82" s="234">
        <v>4</v>
      </c>
      <c r="AC82" s="233" t="s">
        <v>237</v>
      </c>
      <c r="AD82" s="207">
        <v>54</v>
      </c>
      <c r="AE82" s="232">
        <v>4</v>
      </c>
      <c r="AF82" s="233" t="s">
        <v>438</v>
      </c>
      <c r="AG82" s="211">
        <v>52</v>
      </c>
      <c r="AH82" s="232">
        <v>4</v>
      </c>
      <c r="AI82" s="209" t="s">
        <v>462</v>
      </c>
      <c r="AJ82" s="214">
        <v>56</v>
      </c>
      <c r="AK82" s="231">
        <v>4</v>
      </c>
      <c r="AL82" s="215" t="s">
        <v>382</v>
      </c>
      <c r="AM82" s="207">
        <v>52</v>
      </c>
      <c r="AN82" s="230">
        <v>4</v>
      </c>
      <c r="AO82" s="229" t="s">
        <v>377</v>
      </c>
      <c r="AP82" s="207">
        <v>54</v>
      </c>
      <c r="AQ82" s="230">
        <v>4</v>
      </c>
      <c r="AR82" s="229" t="s">
        <v>296</v>
      </c>
    </row>
    <row r="83" spans="1:44" ht="15">
      <c r="A83" s="239" t="s">
        <v>524</v>
      </c>
      <c r="B83" s="248" t="s">
        <v>11</v>
      </c>
      <c r="C83" s="237"/>
      <c r="D83" s="241"/>
      <c r="E83" s="236"/>
      <c r="F83" s="221"/>
      <c r="G83" s="240"/>
      <c r="H83" s="235"/>
      <c r="I83" s="221"/>
      <c r="J83" s="240"/>
      <c r="K83" s="235"/>
      <c r="L83" s="221"/>
      <c r="M83" s="240"/>
      <c r="N83" s="235"/>
      <c r="O83" s="221"/>
      <c r="P83" s="232"/>
      <c r="Q83" s="233"/>
      <c r="S83" s="232"/>
      <c r="T83" s="209"/>
      <c r="U83" s="214"/>
      <c r="V83" s="210"/>
      <c r="W83" s="233"/>
      <c r="Y83" s="232"/>
      <c r="Z83" s="233"/>
      <c r="AB83" s="234"/>
      <c r="AC83" s="233"/>
      <c r="AD83" s="207">
        <v>48</v>
      </c>
      <c r="AE83" s="232">
        <v>4</v>
      </c>
      <c r="AF83" s="233" t="s">
        <v>268</v>
      </c>
      <c r="AG83" s="211">
        <v>44</v>
      </c>
      <c r="AH83" s="232">
        <v>4</v>
      </c>
      <c r="AI83" s="209" t="s">
        <v>232</v>
      </c>
      <c r="AJ83" s="214"/>
      <c r="AK83" s="231"/>
      <c r="AL83" s="215"/>
      <c r="AN83" s="230"/>
      <c r="AO83" s="229"/>
      <c r="AP83" s="207">
        <v>8</v>
      </c>
      <c r="AQ83" s="230">
        <v>1</v>
      </c>
      <c r="AR83" s="229" t="s">
        <v>518</v>
      </c>
    </row>
    <row r="84" spans="1:44" ht="15">
      <c r="A84" s="239" t="s">
        <v>108</v>
      </c>
      <c r="B84" s="248" t="s">
        <v>14</v>
      </c>
      <c r="C84" s="237"/>
      <c r="D84" s="241"/>
      <c r="E84" s="236"/>
      <c r="F84" s="221"/>
      <c r="G84" s="240"/>
      <c r="H84" s="235"/>
      <c r="I84" s="221"/>
      <c r="J84" s="240"/>
      <c r="K84" s="235"/>
      <c r="L84" s="221"/>
      <c r="M84" s="240"/>
      <c r="N84" s="235"/>
      <c r="O84" s="221"/>
      <c r="P84" s="232"/>
      <c r="Q84" s="233"/>
      <c r="S84" s="232"/>
      <c r="T84" s="209"/>
      <c r="U84" s="214"/>
      <c r="V84" s="210"/>
      <c r="W84" s="233"/>
      <c r="Y84" s="232"/>
      <c r="Z84" s="233"/>
      <c r="AB84" s="234"/>
      <c r="AC84" s="233"/>
      <c r="AE84" s="232"/>
      <c r="AF84" s="233"/>
      <c r="AH84" s="232"/>
      <c r="AJ84" s="214"/>
      <c r="AK84" s="231"/>
      <c r="AL84" s="215"/>
      <c r="AM84" s="207">
        <v>40</v>
      </c>
      <c r="AN84" s="230">
        <v>4</v>
      </c>
      <c r="AO84" s="229" t="s">
        <v>408</v>
      </c>
      <c r="AP84" s="207">
        <v>46</v>
      </c>
      <c r="AQ84" s="230">
        <v>4</v>
      </c>
      <c r="AR84" s="229" t="s">
        <v>523</v>
      </c>
    </row>
    <row r="85" spans="1:44" ht="15">
      <c r="A85" s="199" t="s">
        <v>522</v>
      </c>
      <c r="B85" s="248" t="s">
        <v>11</v>
      </c>
      <c r="C85" s="237"/>
      <c r="D85" s="241"/>
      <c r="E85" s="236"/>
      <c r="F85" s="221">
        <v>24</v>
      </c>
      <c r="G85" s="240">
        <v>3</v>
      </c>
      <c r="H85" s="235" t="s">
        <v>205</v>
      </c>
      <c r="I85" s="221">
        <v>12</v>
      </c>
      <c r="J85" s="240">
        <v>1</v>
      </c>
      <c r="K85" s="235" t="s">
        <v>205</v>
      </c>
      <c r="L85" s="221"/>
      <c r="M85" s="240"/>
      <c r="N85" s="235"/>
      <c r="O85" s="221"/>
      <c r="P85" s="232"/>
      <c r="Q85" s="233"/>
      <c r="S85" s="232"/>
      <c r="T85" s="209"/>
      <c r="U85" s="214"/>
      <c r="V85" s="210"/>
      <c r="W85" s="233"/>
      <c r="Y85" s="232"/>
      <c r="Z85" s="233"/>
      <c r="AB85" s="234"/>
      <c r="AC85" s="233"/>
      <c r="AE85" s="232"/>
      <c r="AF85" s="233"/>
      <c r="AH85" s="232"/>
      <c r="AJ85" s="214">
        <v>21</v>
      </c>
      <c r="AK85" s="231">
        <v>2</v>
      </c>
      <c r="AL85" s="215" t="s">
        <v>227</v>
      </c>
      <c r="AN85" s="230"/>
      <c r="AO85" s="229"/>
      <c r="AQ85" s="230"/>
      <c r="AR85" s="229"/>
    </row>
    <row r="86" spans="1:44" ht="15">
      <c r="A86" s="199" t="s">
        <v>521</v>
      </c>
      <c r="B86" s="248" t="s">
        <v>18</v>
      </c>
      <c r="C86" s="237">
        <v>38</v>
      </c>
      <c r="D86" s="241">
        <v>4</v>
      </c>
      <c r="E86" s="236" t="s">
        <v>205</v>
      </c>
      <c r="F86" s="221">
        <v>30</v>
      </c>
      <c r="G86" s="240">
        <v>4</v>
      </c>
      <c r="H86" s="235" t="s">
        <v>205</v>
      </c>
      <c r="I86" s="221"/>
      <c r="J86" s="240"/>
      <c r="K86" s="235"/>
      <c r="L86" s="221"/>
      <c r="M86" s="240"/>
      <c r="N86" s="235"/>
      <c r="O86" s="221"/>
      <c r="P86" s="232"/>
      <c r="Q86" s="233"/>
      <c r="S86" s="232"/>
      <c r="T86" s="209"/>
      <c r="U86" s="214"/>
      <c r="V86" s="210"/>
      <c r="W86" s="233"/>
      <c r="Y86" s="232"/>
      <c r="Z86" s="233"/>
      <c r="AB86" s="234"/>
      <c r="AC86" s="233"/>
      <c r="AE86" s="232"/>
      <c r="AF86" s="233"/>
      <c r="AH86" s="232"/>
      <c r="AJ86" s="214"/>
      <c r="AK86" s="231"/>
      <c r="AL86" s="215"/>
      <c r="AN86" s="230"/>
      <c r="AO86" s="229"/>
      <c r="AQ86" s="230"/>
      <c r="AR86" s="229"/>
    </row>
    <row r="87" spans="1:44" ht="15">
      <c r="A87" s="199" t="s">
        <v>109</v>
      </c>
      <c r="B87" s="248" t="s">
        <v>17</v>
      </c>
      <c r="C87" s="237"/>
      <c r="D87" s="241"/>
      <c r="E87" s="236"/>
      <c r="F87" s="221">
        <v>41</v>
      </c>
      <c r="G87" s="240">
        <v>4</v>
      </c>
      <c r="H87" s="235" t="s">
        <v>205</v>
      </c>
      <c r="I87" s="221">
        <v>34</v>
      </c>
      <c r="J87" s="240">
        <v>4</v>
      </c>
      <c r="K87" s="235" t="s">
        <v>205</v>
      </c>
      <c r="L87" s="221">
        <v>38</v>
      </c>
      <c r="M87" s="240">
        <v>4</v>
      </c>
      <c r="N87" s="235" t="s">
        <v>205</v>
      </c>
      <c r="O87" s="221">
        <v>53</v>
      </c>
      <c r="P87" s="232">
        <v>4</v>
      </c>
      <c r="Q87" s="233" t="s">
        <v>309</v>
      </c>
      <c r="R87" s="207">
        <v>49</v>
      </c>
      <c r="S87" s="232">
        <v>4</v>
      </c>
      <c r="T87" s="209" t="s">
        <v>400</v>
      </c>
      <c r="U87" s="214">
        <v>52</v>
      </c>
      <c r="V87" s="210">
        <v>4</v>
      </c>
      <c r="W87" s="233" t="s">
        <v>402</v>
      </c>
      <c r="X87" s="207">
        <v>46</v>
      </c>
      <c r="Y87" s="232">
        <v>4</v>
      </c>
      <c r="Z87" s="233" t="s">
        <v>400</v>
      </c>
      <c r="AA87" s="207">
        <v>47</v>
      </c>
      <c r="AB87" s="234">
        <v>4</v>
      </c>
      <c r="AC87" s="233" t="s">
        <v>520</v>
      </c>
      <c r="AE87" s="232"/>
      <c r="AF87" s="233"/>
      <c r="AH87" s="232"/>
      <c r="AJ87" s="214"/>
      <c r="AK87" s="231"/>
      <c r="AL87" s="215"/>
      <c r="AN87" s="230"/>
      <c r="AO87" s="229"/>
      <c r="AP87" s="207">
        <v>22</v>
      </c>
      <c r="AQ87" s="230">
        <v>2</v>
      </c>
      <c r="AR87" s="229" t="s">
        <v>384</v>
      </c>
    </row>
    <row r="88" spans="1:44" ht="15">
      <c r="A88" s="239" t="s">
        <v>110</v>
      </c>
      <c r="B88" s="248" t="s">
        <v>20</v>
      </c>
      <c r="C88" s="237">
        <v>32</v>
      </c>
      <c r="D88" s="241">
        <v>4</v>
      </c>
      <c r="E88" s="236" t="s">
        <v>205</v>
      </c>
      <c r="F88" s="221">
        <v>38</v>
      </c>
      <c r="G88" s="240">
        <v>4</v>
      </c>
      <c r="H88" s="235" t="s">
        <v>205</v>
      </c>
      <c r="I88" s="221">
        <v>10</v>
      </c>
      <c r="J88" s="240">
        <v>1</v>
      </c>
      <c r="K88" s="235" t="s">
        <v>205</v>
      </c>
      <c r="L88" s="221">
        <v>40</v>
      </c>
      <c r="M88" s="240">
        <v>4</v>
      </c>
      <c r="N88" s="235" t="s">
        <v>205</v>
      </c>
      <c r="O88" s="221">
        <v>37</v>
      </c>
      <c r="P88" s="232">
        <v>4</v>
      </c>
      <c r="Q88" s="233" t="s">
        <v>519</v>
      </c>
      <c r="R88" s="207">
        <v>37</v>
      </c>
      <c r="S88" s="232">
        <v>4</v>
      </c>
      <c r="T88" s="209" t="s">
        <v>280</v>
      </c>
      <c r="U88" s="214">
        <v>40</v>
      </c>
      <c r="V88" s="210">
        <v>4</v>
      </c>
      <c r="W88" s="233" t="s">
        <v>280</v>
      </c>
      <c r="X88" s="207">
        <v>49</v>
      </c>
      <c r="Y88" s="232">
        <v>4</v>
      </c>
      <c r="Z88" s="233" t="s">
        <v>462</v>
      </c>
      <c r="AA88" s="207">
        <v>45</v>
      </c>
      <c r="AB88" s="234">
        <v>4</v>
      </c>
      <c r="AC88" s="233" t="s">
        <v>216</v>
      </c>
      <c r="AD88" s="207">
        <v>43</v>
      </c>
      <c r="AE88" s="232">
        <v>4</v>
      </c>
      <c r="AF88" s="233" t="s">
        <v>361</v>
      </c>
      <c r="AG88" s="211">
        <v>36</v>
      </c>
      <c r="AH88" s="232">
        <v>4</v>
      </c>
      <c r="AI88" s="209" t="s">
        <v>203</v>
      </c>
      <c r="AJ88" s="214">
        <v>42</v>
      </c>
      <c r="AK88" s="231">
        <v>4</v>
      </c>
      <c r="AL88" s="215" t="s">
        <v>408</v>
      </c>
      <c r="AM88" s="207">
        <v>44</v>
      </c>
      <c r="AN88" s="230">
        <v>4</v>
      </c>
      <c r="AO88" s="229" t="s">
        <v>258</v>
      </c>
      <c r="AP88" s="207">
        <v>8</v>
      </c>
      <c r="AQ88" s="230">
        <v>1</v>
      </c>
      <c r="AR88" s="229" t="s">
        <v>518</v>
      </c>
    </row>
    <row r="89" spans="1:44" ht="15">
      <c r="A89" s="239" t="s">
        <v>517</v>
      </c>
      <c r="B89" s="248" t="s">
        <v>18</v>
      </c>
      <c r="C89" s="237"/>
      <c r="D89" s="241"/>
      <c r="E89" s="236"/>
      <c r="F89" s="221"/>
      <c r="G89" s="240"/>
      <c r="H89" s="235"/>
      <c r="I89" s="221"/>
      <c r="J89" s="240"/>
      <c r="K89" s="235"/>
      <c r="L89" s="221"/>
      <c r="M89" s="240"/>
      <c r="N89" s="235"/>
      <c r="O89" s="221"/>
      <c r="P89" s="232"/>
      <c r="Q89" s="233"/>
      <c r="R89" s="207">
        <v>41</v>
      </c>
      <c r="S89" s="232">
        <v>4</v>
      </c>
      <c r="T89" s="209" t="s">
        <v>322</v>
      </c>
      <c r="U89" s="214">
        <v>37</v>
      </c>
      <c r="V89" s="210">
        <v>4</v>
      </c>
      <c r="W89" s="233" t="s">
        <v>323</v>
      </c>
      <c r="Y89" s="232"/>
      <c r="Z89" s="233"/>
      <c r="AB89" s="234"/>
      <c r="AC89" s="233"/>
      <c r="AD89" s="207">
        <v>26</v>
      </c>
      <c r="AE89" s="232">
        <v>3</v>
      </c>
      <c r="AF89" s="233" t="s">
        <v>469</v>
      </c>
      <c r="AH89" s="232"/>
      <c r="AJ89" s="214"/>
      <c r="AK89" s="231"/>
      <c r="AL89" s="215"/>
      <c r="AN89" s="230"/>
      <c r="AO89" s="229"/>
      <c r="AQ89" s="230"/>
      <c r="AR89" s="229"/>
    </row>
    <row r="90" spans="1:44" ht="15">
      <c r="A90" s="239" t="s">
        <v>516</v>
      </c>
      <c r="B90" s="248" t="s">
        <v>16</v>
      </c>
      <c r="C90" s="237"/>
      <c r="D90" s="241"/>
      <c r="E90" s="236"/>
      <c r="F90" s="221"/>
      <c r="G90" s="240"/>
      <c r="H90" s="235"/>
      <c r="I90" s="221"/>
      <c r="J90" s="240"/>
      <c r="K90" s="235"/>
      <c r="L90" s="221">
        <v>38</v>
      </c>
      <c r="M90" s="240">
        <v>4</v>
      </c>
      <c r="N90" s="235" t="s">
        <v>243</v>
      </c>
      <c r="O90" s="221">
        <v>38</v>
      </c>
      <c r="P90" s="232">
        <v>4</v>
      </c>
      <c r="Q90" s="233" t="s">
        <v>318</v>
      </c>
      <c r="R90" s="207">
        <v>34</v>
      </c>
      <c r="S90" s="232">
        <v>4</v>
      </c>
      <c r="T90" s="209" t="s">
        <v>319</v>
      </c>
      <c r="U90" s="214"/>
      <c r="V90" s="210"/>
      <c r="W90" s="233"/>
      <c r="Y90" s="232"/>
      <c r="Z90" s="233"/>
      <c r="AB90" s="234"/>
      <c r="AC90" s="233"/>
      <c r="AE90" s="232"/>
      <c r="AF90" s="233"/>
      <c r="AH90" s="232"/>
      <c r="AJ90" s="214"/>
      <c r="AK90" s="231"/>
      <c r="AL90" s="215"/>
      <c r="AN90" s="230"/>
      <c r="AO90" s="229"/>
      <c r="AQ90" s="230"/>
      <c r="AR90" s="229"/>
    </row>
    <row r="91" spans="1:44" ht="15">
      <c r="A91" s="243" t="s">
        <v>515</v>
      </c>
      <c r="B91" s="247" t="s">
        <v>16</v>
      </c>
      <c r="C91" s="237">
        <v>52</v>
      </c>
      <c r="D91" s="241">
        <v>4</v>
      </c>
      <c r="E91" s="236" t="s">
        <v>201</v>
      </c>
      <c r="F91" s="221">
        <v>55</v>
      </c>
      <c r="G91" s="240">
        <v>4</v>
      </c>
      <c r="H91" s="235" t="s">
        <v>201</v>
      </c>
      <c r="I91" s="221">
        <v>56</v>
      </c>
      <c r="J91" s="240">
        <v>4</v>
      </c>
      <c r="K91" s="235" t="s">
        <v>201</v>
      </c>
      <c r="L91" s="219">
        <v>54</v>
      </c>
      <c r="M91" s="246">
        <v>4</v>
      </c>
      <c r="N91" s="245" t="s">
        <v>201</v>
      </c>
      <c r="O91" s="221">
        <v>51</v>
      </c>
      <c r="P91" s="232">
        <v>4</v>
      </c>
      <c r="Q91" s="233" t="s">
        <v>380</v>
      </c>
      <c r="R91" s="207">
        <v>53</v>
      </c>
      <c r="S91" s="232">
        <v>4</v>
      </c>
      <c r="T91" s="209" t="s">
        <v>198</v>
      </c>
      <c r="U91" s="214">
        <v>52</v>
      </c>
      <c r="V91" s="210">
        <v>4</v>
      </c>
      <c r="W91" s="233" t="s">
        <v>402</v>
      </c>
      <c r="X91" s="207">
        <v>46</v>
      </c>
      <c r="Y91" s="232">
        <v>4</v>
      </c>
      <c r="Z91" s="233" t="s">
        <v>400</v>
      </c>
      <c r="AA91" s="207">
        <v>34</v>
      </c>
      <c r="AB91" s="234">
        <v>4</v>
      </c>
      <c r="AC91" s="233" t="s">
        <v>443</v>
      </c>
      <c r="AD91" s="207">
        <v>55</v>
      </c>
      <c r="AE91" s="232">
        <v>4</v>
      </c>
      <c r="AF91" s="233" t="s">
        <v>355</v>
      </c>
      <c r="AG91" s="211">
        <v>49</v>
      </c>
      <c r="AH91" s="232">
        <v>4</v>
      </c>
      <c r="AI91" s="209" t="s">
        <v>453</v>
      </c>
      <c r="AJ91" s="214"/>
      <c r="AK91" s="231"/>
      <c r="AL91" s="215"/>
      <c r="AN91" s="230"/>
      <c r="AO91" s="229"/>
      <c r="AQ91" s="230"/>
      <c r="AR91" s="229"/>
    </row>
    <row r="92" spans="1:44" ht="15">
      <c r="A92" s="239" t="s">
        <v>514</v>
      </c>
      <c r="B92" s="248" t="s">
        <v>11</v>
      </c>
      <c r="C92" s="237">
        <v>47</v>
      </c>
      <c r="D92" s="241">
        <v>4</v>
      </c>
      <c r="E92" s="236" t="s">
        <v>205</v>
      </c>
      <c r="F92" s="221">
        <v>48</v>
      </c>
      <c r="G92" s="240">
        <v>4</v>
      </c>
      <c r="H92" s="235" t="s">
        <v>205</v>
      </c>
      <c r="I92" s="221">
        <v>50</v>
      </c>
      <c r="J92" s="240">
        <v>4</v>
      </c>
      <c r="K92" s="235" t="s">
        <v>205</v>
      </c>
      <c r="L92" s="221">
        <v>51</v>
      </c>
      <c r="M92" s="240">
        <v>4</v>
      </c>
      <c r="N92" s="235" t="s">
        <v>205</v>
      </c>
      <c r="O92" s="221">
        <v>43</v>
      </c>
      <c r="P92" s="232">
        <v>4</v>
      </c>
      <c r="Q92" s="233" t="s">
        <v>405</v>
      </c>
      <c r="S92" s="232"/>
      <c r="T92" s="209"/>
      <c r="U92" s="214"/>
      <c r="V92" s="210"/>
      <c r="W92" s="233"/>
      <c r="Y92" s="232"/>
      <c r="Z92" s="233"/>
      <c r="AB92" s="234"/>
      <c r="AC92" s="233"/>
      <c r="AE92" s="232"/>
      <c r="AF92" s="233"/>
      <c r="AH92" s="232"/>
      <c r="AJ92" s="214"/>
      <c r="AK92" s="231"/>
      <c r="AL92" s="215"/>
      <c r="AN92" s="230"/>
      <c r="AO92" s="229"/>
      <c r="AQ92" s="230"/>
      <c r="AR92" s="229"/>
    </row>
    <row r="93" spans="1:44" ht="15">
      <c r="A93" s="239" t="s">
        <v>159</v>
      </c>
      <c r="B93" s="248" t="s">
        <v>11</v>
      </c>
      <c r="C93" s="237">
        <v>28</v>
      </c>
      <c r="D93" s="241">
        <v>4</v>
      </c>
      <c r="E93" s="236" t="s">
        <v>205</v>
      </c>
      <c r="F93" s="221">
        <v>41</v>
      </c>
      <c r="G93" s="240">
        <v>4</v>
      </c>
      <c r="H93" s="235" t="s">
        <v>205</v>
      </c>
      <c r="I93" s="221">
        <v>46</v>
      </c>
      <c r="J93" s="240">
        <v>4</v>
      </c>
      <c r="K93" s="235" t="s">
        <v>205</v>
      </c>
      <c r="L93" s="221">
        <v>48</v>
      </c>
      <c r="M93" s="240">
        <v>4</v>
      </c>
      <c r="N93" s="235" t="s">
        <v>205</v>
      </c>
      <c r="O93" s="221">
        <v>44</v>
      </c>
      <c r="P93" s="232">
        <v>4</v>
      </c>
      <c r="Q93" s="233" t="s">
        <v>314</v>
      </c>
      <c r="R93" s="207">
        <v>42</v>
      </c>
      <c r="S93" s="232">
        <v>4</v>
      </c>
      <c r="T93" s="209" t="s">
        <v>444</v>
      </c>
      <c r="U93" s="214">
        <v>39</v>
      </c>
      <c r="V93" s="210">
        <v>4</v>
      </c>
      <c r="W93" s="233" t="s">
        <v>427</v>
      </c>
      <c r="X93" s="207">
        <v>42</v>
      </c>
      <c r="Y93" s="232">
        <v>4</v>
      </c>
      <c r="Z93" s="233" t="s">
        <v>302</v>
      </c>
      <c r="AA93" s="207">
        <v>47</v>
      </c>
      <c r="AB93" s="234">
        <v>4</v>
      </c>
      <c r="AC93" s="233" t="s">
        <v>492</v>
      </c>
      <c r="AD93" s="207">
        <v>46</v>
      </c>
      <c r="AE93" s="232">
        <v>4</v>
      </c>
      <c r="AF93" s="233" t="s">
        <v>424</v>
      </c>
      <c r="AG93" s="211">
        <v>42</v>
      </c>
      <c r="AH93" s="232">
        <v>4</v>
      </c>
      <c r="AI93" s="209" t="s">
        <v>425</v>
      </c>
      <c r="AJ93" s="214">
        <v>39</v>
      </c>
      <c r="AK93" s="231">
        <v>3</v>
      </c>
      <c r="AL93" s="215" t="s">
        <v>493</v>
      </c>
      <c r="AM93" s="207">
        <v>38</v>
      </c>
      <c r="AN93" s="230">
        <v>4</v>
      </c>
      <c r="AO93" s="229" t="s">
        <v>366</v>
      </c>
      <c r="AP93" s="207">
        <v>46</v>
      </c>
      <c r="AQ93" s="230">
        <v>4</v>
      </c>
      <c r="AR93" s="229" t="s">
        <v>493</v>
      </c>
    </row>
    <row r="94" spans="1:44" ht="15">
      <c r="A94" s="243" t="s">
        <v>86</v>
      </c>
      <c r="B94" s="247" t="s">
        <v>16</v>
      </c>
      <c r="C94" s="237">
        <v>54</v>
      </c>
      <c r="D94" s="241">
        <v>4</v>
      </c>
      <c r="E94" s="236" t="s">
        <v>201</v>
      </c>
      <c r="F94" s="221">
        <v>54</v>
      </c>
      <c r="G94" s="240">
        <v>4</v>
      </c>
      <c r="H94" s="235" t="s">
        <v>201</v>
      </c>
      <c r="I94" s="221">
        <v>59</v>
      </c>
      <c r="J94" s="240">
        <v>4</v>
      </c>
      <c r="K94" s="235" t="s">
        <v>201</v>
      </c>
      <c r="L94" s="219">
        <v>56</v>
      </c>
      <c r="M94" s="246">
        <v>4</v>
      </c>
      <c r="N94" s="245" t="s">
        <v>201</v>
      </c>
      <c r="O94" s="221">
        <v>60</v>
      </c>
      <c r="P94" s="232">
        <v>4</v>
      </c>
      <c r="Q94" s="233" t="s">
        <v>513</v>
      </c>
      <c r="R94" s="207">
        <v>59</v>
      </c>
      <c r="S94" s="232">
        <v>4</v>
      </c>
      <c r="T94" s="209" t="s">
        <v>287</v>
      </c>
      <c r="U94" s="214">
        <v>59</v>
      </c>
      <c r="V94" s="210">
        <v>4</v>
      </c>
      <c r="W94" s="233" t="s">
        <v>287</v>
      </c>
      <c r="X94" s="207">
        <v>59</v>
      </c>
      <c r="Y94" s="232">
        <v>4</v>
      </c>
      <c r="Z94" s="233" t="s">
        <v>286</v>
      </c>
      <c r="AA94" s="207">
        <v>57</v>
      </c>
      <c r="AB94" s="234">
        <v>4</v>
      </c>
      <c r="AC94" s="233" t="s">
        <v>286</v>
      </c>
      <c r="AD94" s="207">
        <v>55</v>
      </c>
      <c r="AE94" s="232">
        <v>4</v>
      </c>
      <c r="AF94" s="233" t="s">
        <v>222</v>
      </c>
      <c r="AG94" s="211">
        <v>59</v>
      </c>
      <c r="AH94" s="232">
        <v>4</v>
      </c>
      <c r="AI94" s="209" t="s">
        <v>286</v>
      </c>
      <c r="AJ94" s="214">
        <v>57</v>
      </c>
      <c r="AK94" s="231">
        <v>4</v>
      </c>
      <c r="AL94" s="215" t="s">
        <v>460</v>
      </c>
      <c r="AM94" s="207">
        <v>56</v>
      </c>
      <c r="AN94" s="230">
        <v>4</v>
      </c>
      <c r="AO94" s="229" t="s">
        <v>289</v>
      </c>
      <c r="AP94" s="207">
        <v>59</v>
      </c>
      <c r="AQ94" s="230">
        <v>4</v>
      </c>
      <c r="AR94" s="229" t="s">
        <v>287</v>
      </c>
    </row>
    <row r="95" spans="1:44" ht="15">
      <c r="A95" s="243" t="s">
        <v>127</v>
      </c>
      <c r="B95" s="247" t="s">
        <v>13</v>
      </c>
      <c r="C95" s="237"/>
      <c r="D95" s="241"/>
      <c r="E95" s="236"/>
      <c r="F95" s="221"/>
      <c r="G95" s="240"/>
      <c r="H95" s="235"/>
      <c r="I95" s="221"/>
      <c r="J95" s="240"/>
      <c r="K95" s="235"/>
      <c r="L95" s="221"/>
      <c r="M95" s="240"/>
      <c r="N95" s="235"/>
      <c r="O95" s="221"/>
      <c r="P95" s="232"/>
      <c r="Q95" s="233"/>
      <c r="S95" s="232"/>
      <c r="T95" s="209"/>
      <c r="U95" s="214"/>
      <c r="V95" s="210"/>
      <c r="W95" s="233"/>
      <c r="Y95" s="232"/>
      <c r="Z95" s="233"/>
      <c r="AB95" s="234"/>
      <c r="AC95" s="233"/>
      <c r="AE95" s="232"/>
      <c r="AF95" s="233"/>
      <c r="AH95" s="232"/>
      <c r="AJ95" s="214">
        <v>38</v>
      </c>
      <c r="AK95" s="231">
        <v>4</v>
      </c>
      <c r="AL95" s="215" t="s">
        <v>512</v>
      </c>
      <c r="AM95" s="207">
        <v>53</v>
      </c>
      <c r="AN95" s="230">
        <v>4</v>
      </c>
      <c r="AO95" s="229" t="s">
        <v>511</v>
      </c>
      <c r="AP95" s="207">
        <v>49</v>
      </c>
      <c r="AQ95" s="230">
        <v>4</v>
      </c>
      <c r="AR95" s="229" t="s">
        <v>378</v>
      </c>
    </row>
    <row r="96" spans="1:44" ht="15">
      <c r="A96" s="199" t="s">
        <v>510</v>
      </c>
      <c r="B96" s="247" t="s">
        <v>17</v>
      </c>
      <c r="C96" s="237"/>
      <c r="D96" s="241"/>
      <c r="E96" s="236"/>
      <c r="F96" s="221">
        <v>52</v>
      </c>
      <c r="G96" s="240">
        <v>4</v>
      </c>
      <c r="H96" s="235" t="s">
        <v>205</v>
      </c>
      <c r="I96" s="221">
        <v>52</v>
      </c>
      <c r="J96" s="240">
        <v>4</v>
      </c>
      <c r="K96" s="235" t="s">
        <v>201</v>
      </c>
      <c r="L96" s="221">
        <v>50</v>
      </c>
      <c r="M96" s="240">
        <v>4</v>
      </c>
      <c r="N96" s="235" t="s">
        <v>201</v>
      </c>
      <c r="O96" s="221">
        <v>55</v>
      </c>
      <c r="P96" s="232">
        <v>4</v>
      </c>
      <c r="Q96" s="233" t="s">
        <v>222</v>
      </c>
      <c r="R96" s="207">
        <v>47</v>
      </c>
      <c r="S96" s="232">
        <v>4</v>
      </c>
      <c r="T96" s="209" t="s">
        <v>220</v>
      </c>
      <c r="U96" s="214">
        <v>50</v>
      </c>
      <c r="V96" s="210">
        <v>4</v>
      </c>
      <c r="W96" s="233" t="s">
        <v>298</v>
      </c>
      <c r="X96" s="207">
        <v>51</v>
      </c>
      <c r="Y96" s="232">
        <v>4</v>
      </c>
      <c r="Z96" s="233" t="s">
        <v>458</v>
      </c>
      <c r="AB96" s="234"/>
      <c r="AC96" s="233"/>
      <c r="AE96" s="232"/>
      <c r="AF96" s="233"/>
      <c r="AH96" s="232"/>
      <c r="AJ96" s="214"/>
      <c r="AK96" s="231"/>
      <c r="AL96" s="215"/>
      <c r="AN96" s="230"/>
      <c r="AO96" s="229"/>
      <c r="AQ96" s="230"/>
      <c r="AR96" s="229"/>
    </row>
    <row r="97" spans="1:44" ht="15">
      <c r="A97" s="239" t="s">
        <v>160</v>
      </c>
      <c r="B97" s="248" t="s">
        <v>13</v>
      </c>
      <c r="C97" s="237">
        <v>36</v>
      </c>
      <c r="D97" s="241">
        <v>4</v>
      </c>
      <c r="E97" s="236" t="s">
        <v>201</v>
      </c>
      <c r="F97" s="221">
        <v>42</v>
      </c>
      <c r="G97" s="240">
        <v>4</v>
      </c>
      <c r="H97" s="235" t="s">
        <v>205</v>
      </c>
      <c r="I97" s="221">
        <v>50</v>
      </c>
      <c r="J97" s="240">
        <v>4</v>
      </c>
      <c r="K97" s="235" t="s">
        <v>205</v>
      </c>
      <c r="L97" s="221">
        <v>49</v>
      </c>
      <c r="M97" s="240">
        <v>4</v>
      </c>
      <c r="N97" s="235" t="s">
        <v>205</v>
      </c>
      <c r="O97" s="221">
        <v>58</v>
      </c>
      <c r="P97" s="232">
        <v>4</v>
      </c>
      <c r="Q97" s="233" t="s">
        <v>199</v>
      </c>
      <c r="R97" s="207">
        <v>48</v>
      </c>
      <c r="S97" s="232">
        <v>4</v>
      </c>
      <c r="T97" s="209" t="s">
        <v>479</v>
      </c>
      <c r="U97" s="214">
        <v>49</v>
      </c>
      <c r="V97" s="210">
        <v>4</v>
      </c>
      <c r="W97" s="233" t="s">
        <v>355</v>
      </c>
      <c r="X97" s="207">
        <v>39</v>
      </c>
      <c r="Y97" s="232">
        <v>4</v>
      </c>
      <c r="Z97" s="233" t="s">
        <v>368</v>
      </c>
      <c r="AA97" s="207">
        <v>46</v>
      </c>
      <c r="AB97" s="234">
        <v>4</v>
      </c>
      <c r="AC97" s="233" t="s">
        <v>301</v>
      </c>
      <c r="AD97" s="207">
        <v>46</v>
      </c>
      <c r="AE97" s="232">
        <v>4</v>
      </c>
      <c r="AF97" s="233" t="s">
        <v>424</v>
      </c>
      <c r="AG97" s="211">
        <v>37</v>
      </c>
      <c r="AH97" s="232">
        <v>4</v>
      </c>
      <c r="AI97" s="209" t="s">
        <v>487</v>
      </c>
      <c r="AJ97" s="214">
        <v>52</v>
      </c>
      <c r="AK97" s="231">
        <v>4</v>
      </c>
      <c r="AL97" s="215" t="s">
        <v>478</v>
      </c>
      <c r="AM97" s="207">
        <v>48</v>
      </c>
      <c r="AN97" s="230">
        <v>4</v>
      </c>
      <c r="AO97" s="229" t="s">
        <v>492</v>
      </c>
      <c r="AP97" s="207">
        <v>49</v>
      </c>
      <c r="AQ97" s="230">
        <v>4</v>
      </c>
      <c r="AR97" s="229" t="s">
        <v>442</v>
      </c>
    </row>
    <row r="98" spans="1:44" ht="15">
      <c r="A98" s="239" t="s">
        <v>509</v>
      </c>
      <c r="B98" s="248" t="s">
        <v>11</v>
      </c>
      <c r="C98" s="237"/>
      <c r="D98" s="241"/>
      <c r="E98" s="236"/>
      <c r="F98" s="221"/>
      <c r="G98" s="240"/>
      <c r="H98" s="235"/>
      <c r="I98" s="221"/>
      <c r="J98" s="240"/>
      <c r="K98" s="235"/>
      <c r="L98" s="221"/>
      <c r="M98" s="240"/>
      <c r="N98" s="235"/>
      <c r="O98" s="221"/>
      <c r="P98" s="232"/>
      <c r="Q98" s="233"/>
      <c r="S98" s="232"/>
      <c r="T98" s="209"/>
      <c r="U98" s="214">
        <v>41</v>
      </c>
      <c r="V98" s="210">
        <v>4</v>
      </c>
      <c r="W98" s="233" t="s">
        <v>204</v>
      </c>
      <c r="Y98" s="232"/>
      <c r="Z98" s="233"/>
      <c r="AA98" s="207">
        <v>38</v>
      </c>
      <c r="AB98" s="234">
        <v>4</v>
      </c>
      <c r="AC98" s="233" t="s">
        <v>372</v>
      </c>
      <c r="AD98" s="207">
        <v>51</v>
      </c>
      <c r="AE98" s="232">
        <v>4</v>
      </c>
      <c r="AF98" s="233" t="s">
        <v>315</v>
      </c>
      <c r="AG98" s="211">
        <v>47</v>
      </c>
      <c r="AH98" s="232">
        <v>4</v>
      </c>
      <c r="AI98" s="209" t="s">
        <v>215</v>
      </c>
      <c r="AJ98" s="214">
        <v>51</v>
      </c>
      <c r="AK98" s="231">
        <v>4</v>
      </c>
      <c r="AL98" s="215" t="s">
        <v>218</v>
      </c>
      <c r="AM98" s="207">
        <v>53</v>
      </c>
      <c r="AN98" s="230">
        <v>4</v>
      </c>
      <c r="AO98" s="229" t="s">
        <v>253</v>
      </c>
      <c r="AP98" s="207">
        <v>52</v>
      </c>
      <c r="AQ98" s="230">
        <v>4</v>
      </c>
      <c r="AR98" s="229" t="s">
        <v>478</v>
      </c>
    </row>
    <row r="99" spans="1:44" ht="15">
      <c r="A99" s="243" t="s">
        <v>87</v>
      </c>
      <c r="B99" s="247" t="s">
        <v>13</v>
      </c>
      <c r="C99" s="237">
        <v>49</v>
      </c>
      <c r="D99" s="241">
        <v>4</v>
      </c>
      <c r="E99" s="236" t="s">
        <v>201</v>
      </c>
      <c r="F99" s="221">
        <v>50</v>
      </c>
      <c r="G99" s="240">
        <v>4</v>
      </c>
      <c r="H99" s="235" t="s">
        <v>201</v>
      </c>
      <c r="I99" s="221">
        <v>55</v>
      </c>
      <c r="J99" s="240">
        <v>4</v>
      </c>
      <c r="K99" s="235" t="s">
        <v>201</v>
      </c>
      <c r="L99" s="219">
        <v>57</v>
      </c>
      <c r="M99" s="246">
        <v>4</v>
      </c>
      <c r="N99" s="245" t="s">
        <v>201</v>
      </c>
      <c r="O99" s="221">
        <v>55</v>
      </c>
      <c r="P99" s="232">
        <v>4</v>
      </c>
      <c r="Q99" s="233" t="s">
        <v>222</v>
      </c>
      <c r="R99" s="207">
        <v>49</v>
      </c>
      <c r="S99" s="232">
        <v>4</v>
      </c>
      <c r="T99" s="209" t="s">
        <v>400</v>
      </c>
      <c r="U99" s="214">
        <v>58</v>
      </c>
      <c r="V99" s="210">
        <v>4</v>
      </c>
      <c r="W99" s="233" t="s">
        <v>290</v>
      </c>
      <c r="X99" s="207">
        <v>57</v>
      </c>
      <c r="Y99" s="232">
        <v>4</v>
      </c>
      <c r="Z99" s="233" t="s">
        <v>198</v>
      </c>
      <c r="AA99" s="207">
        <v>56</v>
      </c>
      <c r="AB99" s="234">
        <v>4</v>
      </c>
      <c r="AC99" s="233" t="s">
        <v>252</v>
      </c>
      <c r="AD99" s="207">
        <v>58</v>
      </c>
      <c r="AE99" s="232">
        <v>4</v>
      </c>
      <c r="AF99" s="233" t="s">
        <v>291</v>
      </c>
      <c r="AG99" s="211">
        <v>55</v>
      </c>
      <c r="AH99" s="232">
        <v>4</v>
      </c>
      <c r="AI99" s="209" t="s">
        <v>460</v>
      </c>
      <c r="AJ99" s="214">
        <v>60</v>
      </c>
      <c r="AK99" s="231">
        <v>4</v>
      </c>
      <c r="AL99" s="215" t="s">
        <v>290</v>
      </c>
      <c r="AM99" s="207">
        <v>57</v>
      </c>
      <c r="AN99" s="230">
        <v>4</v>
      </c>
      <c r="AO99" s="229" t="s">
        <v>508</v>
      </c>
      <c r="AP99" s="207">
        <v>58</v>
      </c>
      <c r="AQ99" s="230">
        <v>4</v>
      </c>
      <c r="AR99" s="229" t="s">
        <v>468</v>
      </c>
    </row>
    <row r="100" spans="1:44" ht="15">
      <c r="A100" s="204" t="s">
        <v>507</v>
      </c>
      <c r="B100" s="248" t="s">
        <v>16</v>
      </c>
      <c r="C100" s="237"/>
      <c r="D100" s="241"/>
      <c r="E100" s="236"/>
      <c r="F100" s="221"/>
      <c r="G100" s="240"/>
      <c r="H100" s="235"/>
      <c r="I100" s="221"/>
      <c r="J100" s="240"/>
      <c r="K100" s="235"/>
      <c r="L100" s="221"/>
      <c r="M100" s="240"/>
      <c r="N100" s="235"/>
      <c r="O100" s="221">
        <v>53</v>
      </c>
      <c r="P100" s="232">
        <v>4</v>
      </c>
      <c r="Q100" s="233" t="s">
        <v>309</v>
      </c>
      <c r="R100" s="207">
        <v>35</v>
      </c>
      <c r="S100" s="232">
        <v>4</v>
      </c>
      <c r="T100" s="209" t="s">
        <v>263</v>
      </c>
      <c r="U100" s="214">
        <v>49</v>
      </c>
      <c r="V100" s="210">
        <v>4</v>
      </c>
      <c r="W100" s="233" t="s">
        <v>268</v>
      </c>
      <c r="X100" s="207">
        <v>45</v>
      </c>
      <c r="Y100" s="232">
        <v>4</v>
      </c>
      <c r="Z100" s="233" t="s">
        <v>216</v>
      </c>
      <c r="AA100" s="207">
        <v>45</v>
      </c>
      <c r="AB100" s="234">
        <v>4</v>
      </c>
      <c r="AC100" s="233" t="s">
        <v>229</v>
      </c>
      <c r="AE100" s="232"/>
      <c r="AF100" s="233"/>
      <c r="AH100" s="232"/>
      <c r="AJ100" s="214">
        <v>55</v>
      </c>
      <c r="AK100" s="231">
        <v>4</v>
      </c>
      <c r="AL100" s="215" t="s">
        <v>393</v>
      </c>
      <c r="AM100" s="207">
        <v>53</v>
      </c>
      <c r="AN100" s="230">
        <v>4</v>
      </c>
      <c r="AO100" s="229" t="s">
        <v>304</v>
      </c>
      <c r="AP100" s="207">
        <v>54</v>
      </c>
      <c r="AQ100" s="230">
        <v>4</v>
      </c>
      <c r="AR100" s="229" t="s">
        <v>296</v>
      </c>
    </row>
    <row r="101" spans="1:44" ht="15">
      <c r="A101" s="204" t="s">
        <v>128</v>
      </c>
      <c r="B101" s="248" t="s">
        <v>20</v>
      </c>
      <c r="C101" s="237"/>
      <c r="D101" s="241"/>
      <c r="E101" s="236"/>
      <c r="F101" s="221"/>
      <c r="G101" s="240"/>
      <c r="H101" s="235"/>
      <c r="I101" s="221"/>
      <c r="J101" s="240"/>
      <c r="K101" s="235"/>
      <c r="L101" s="221"/>
      <c r="M101" s="240"/>
      <c r="N101" s="235"/>
      <c r="O101" s="221"/>
      <c r="P101" s="232"/>
      <c r="Q101" s="233"/>
      <c r="S101" s="232"/>
      <c r="T101" s="209"/>
      <c r="U101" s="214"/>
      <c r="V101" s="210"/>
      <c r="W101" s="233"/>
      <c r="Y101" s="232"/>
      <c r="Z101" s="233"/>
      <c r="AB101" s="234"/>
      <c r="AC101" s="233"/>
      <c r="AE101" s="232"/>
      <c r="AF101" s="233"/>
      <c r="AG101" s="211">
        <v>45</v>
      </c>
      <c r="AH101" s="232">
        <v>4</v>
      </c>
      <c r="AI101" s="209" t="s">
        <v>228</v>
      </c>
      <c r="AJ101" s="214">
        <v>40</v>
      </c>
      <c r="AK101" s="231">
        <v>4</v>
      </c>
      <c r="AL101" s="215" t="s">
        <v>378</v>
      </c>
      <c r="AM101" s="207">
        <v>19</v>
      </c>
      <c r="AN101" s="230">
        <v>2</v>
      </c>
      <c r="AO101" s="229" t="s">
        <v>217</v>
      </c>
      <c r="AP101" s="207">
        <v>35</v>
      </c>
      <c r="AQ101" s="230">
        <v>3</v>
      </c>
      <c r="AR101" s="229" t="s">
        <v>306</v>
      </c>
    </row>
    <row r="102" spans="1:44" ht="15">
      <c r="A102" s="204" t="s">
        <v>506</v>
      </c>
      <c r="B102" s="248" t="s">
        <v>19</v>
      </c>
      <c r="C102" s="237"/>
      <c r="D102" s="241"/>
      <c r="E102" s="236"/>
      <c r="F102" s="221"/>
      <c r="G102" s="240"/>
      <c r="H102" s="235"/>
      <c r="I102" s="221"/>
      <c r="J102" s="240"/>
      <c r="K102" s="235"/>
      <c r="L102" s="221"/>
      <c r="M102" s="240"/>
      <c r="N102" s="235"/>
      <c r="O102" s="221"/>
      <c r="P102" s="232"/>
      <c r="Q102" s="233"/>
      <c r="S102" s="232"/>
      <c r="T102" s="209"/>
      <c r="U102" s="214">
        <v>16</v>
      </c>
      <c r="V102" s="210">
        <v>2</v>
      </c>
      <c r="W102" s="233" t="s">
        <v>505</v>
      </c>
      <c r="Y102" s="232"/>
      <c r="Z102" s="233"/>
      <c r="AB102" s="234"/>
      <c r="AC102" s="233"/>
      <c r="AE102" s="232"/>
      <c r="AF102" s="233"/>
      <c r="AH102" s="232"/>
      <c r="AJ102" s="214"/>
      <c r="AK102" s="231"/>
      <c r="AL102" s="215"/>
      <c r="AN102" s="230"/>
      <c r="AO102" s="229"/>
      <c r="AQ102" s="230"/>
      <c r="AR102" s="229"/>
    </row>
    <row r="103" spans="1:44" ht="15">
      <c r="A103" s="204" t="s">
        <v>504</v>
      </c>
      <c r="B103" s="248" t="s">
        <v>11</v>
      </c>
      <c r="C103" s="237"/>
      <c r="D103" s="241"/>
      <c r="E103" s="236"/>
      <c r="F103" s="221"/>
      <c r="G103" s="240"/>
      <c r="H103" s="235"/>
      <c r="I103" s="221"/>
      <c r="J103" s="240"/>
      <c r="K103" s="235"/>
      <c r="L103" s="221"/>
      <c r="M103" s="240"/>
      <c r="N103" s="235"/>
      <c r="O103" s="221">
        <v>48</v>
      </c>
      <c r="P103" s="232">
        <v>4</v>
      </c>
      <c r="Q103" s="233" t="s">
        <v>306</v>
      </c>
      <c r="R103" s="207">
        <v>53</v>
      </c>
      <c r="S103" s="232">
        <v>4</v>
      </c>
      <c r="T103" s="209" t="s">
        <v>315</v>
      </c>
      <c r="U103" s="214">
        <v>49</v>
      </c>
      <c r="V103" s="210">
        <v>4</v>
      </c>
      <c r="W103" s="233" t="s">
        <v>268</v>
      </c>
      <c r="X103" s="207">
        <v>46</v>
      </c>
      <c r="Y103" s="232">
        <v>4</v>
      </c>
      <c r="Z103" s="233" t="s">
        <v>503</v>
      </c>
      <c r="AA103" s="207">
        <v>50</v>
      </c>
      <c r="AB103" s="234">
        <v>4</v>
      </c>
      <c r="AC103" s="233" t="s">
        <v>209</v>
      </c>
      <c r="AD103" s="207">
        <v>43</v>
      </c>
      <c r="AE103" s="232">
        <v>4</v>
      </c>
      <c r="AF103" s="233" t="s">
        <v>502</v>
      </c>
      <c r="AH103" s="232"/>
      <c r="AJ103" s="214"/>
      <c r="AK103" s="231"/>
      <c r="AL103" s="215"/>
      <c r="AN103" s="230"/>
      <c r="AO103" s="229"/>
      <c r="AQ103" s="230"/>
      <c r="AR103" s="229"/>
    </row>
    <row r="104" spans="1:44" ht="15">
      <c r="A104" s="204" t="s">
        <v>111</v>
      </c>
      <c r="B104" s="248" t="s">
        <v>19</v>
      </c>
      <c r="C104" s="237"/>
      <c r="D104" s="241"/>
      <c r="E104" s="236"/>
      <c r="F104" s="221"/>
      <c r="G104" s="240"/>
      <c r="H104" s="235"/>
      <c r="I104" s="221"/>
      <c r="J104" s="240"/>
      <c r="K104" s="235"/>
      <c r="L104" s="221"/>
      <c r="M104" s="240"/>
      <c r="N104" s="235"/>
      <c r="O104" s="221"/>
      <c r="P104" s="232"/>
      <c r="Q104" s="233"/>
      <c r="S104" s="232"/>
      <c r="T104" s="209"/>
      <c r="U104" s="214"/>
      <c r="V104" s="210"/>
      <c r="W104" s="233"/>
      <c r="Y104" s="232"/>
      <c r="Z104" s="233"/>
      <c r="AA104" s="207">
        <v>36</v>
      </c>
      <c r="AB104" s="234">
        <v>4</v>
      </c>
      <c r="AC104" s="233" t="s">
        <v>501</v>
      </c>
      <c r="AE104" s="232"/>
      <c r="AF104" s="233"/>
      <c r="AG104" s="211">
        <v>44</v>
      </c>
      <c r="AH104" s="232">
        <v>4</v>
      </c>
      <c r="AI104" s="209" t="s">
        <v>422</v>
      </c>
      <c r="AJ104" s="214">
        <v>45</v>
      </c>
      <c r="AK104" s="231">
        <v>4</v>
      </c>
      <c r="AL104" s="215" t="s">
        <v>339</v>
      </c>
      <c r="AM104" s="207">
        <v>43</v>
      </c>
      <c r="AN104" s="230">
        <v>4</v>
      </c>
      <c r="AO104" s="229" t="s">
        <v>470</v>
      </c>
      <c r="AP104" s="207">
        <v>53</v>
      </c>
      <c r="AQ104" s="230">
        <v>4</v>
      </c>
      <c r="AR104" s="229" t="s">
        <v>210</v>
      </c>
    </row>
    <row r="105" spans="1:44" ht="15">
      <c r="A105" s="243" t="s">
        <v>500</v>
      </c>
      <c r="B105" s="247" t="s">
        <v>12</v>
      </c>
      <c r="C105" s="237">
        <v>49</v>
      </c>
      <c r="D105" s="241">
        <v>4</v>
      </c>
      <c r="E105" s="236" t="s">
        <v>201</v>
      </c>
      <c r="F105" s="221">
        <v>40</v>
      </c>
      <c r="G105" s="240">
        <v>3</v>
      </c>
      <c r="H105" s="235" t="s">
        <v>201</v>
      </c>
      <c r="I105" s="221">
        <v>47</v>
      </c>
      <c r="J105" s="240">
        <v>4</v>
      </c>
      <c r="K105" s="235" t="s">
        <v>201</v>
      </c>
      <c r="L105" s="221">
        <v>35</v>
      </c>
      <c r="M105" s="240">
        <v>4</v>
      </c>
      <c r="N105" s="235" t="s">
        <v>201</v>
      </c>
      <c r="O105" s="221">
        <v>54</v>
      </c>
      <c r="P105" s="232">
        <v>4</v>
      </c>
      <c r="Q105" s="233" t="s">
        <v>291</v>
      </c>
      <c r="R105" s="207">
        <v>51</v>
      </c>
      <c r="S105" s="232">
        <v>4</v>
      </c>
      <c r="T105" s="209" t="s">
        <v>221</v>
      </c>
      <c r="U105" s="214">
        <v>31</v>
      </c>
      <c r="V105" s="210">
        <v>3</v>
      </c>
      <c r="W105" s="233" t="s">
        <v>263</v>
      </c>
      <c r="X105" s="207">
        <v>47</v>
      </c>
      <c r="Y105" s="232">
        <v>4</v>
      </c>
      <c r="Z105" s="233" t="s">
        <v>313</v>
      </c>
      <c r="AA105" s="207">
        <v>42</v>
      </c>
      <c r="AB105" s="234">
        <v>4</v>
      </c>
      <c r="AC105" s="233" t="s">
        <v>422</v>
      </c>
      <c r="AD105" s="207">
        <v>41</v>
      </c>
      <c r="AE105" s="232">
        <v>4</v>
      </c>
      <c r="AF105" s="233" t="s">
        <v>229</v>
      </c>
      <c r="AG105" s="211">
        <v>31</v>
      </c>
      <c r="AH105" s="232">
        <v>4</v>
      </c>
      <c r="AI105" s="209" t="s">
        <v>262</v>
      </c>
      <c r="AJ105" s="214">
        <v>29</v>
      </c>
      <c r="AK105" s="231">
        <v>3</v>
      </c>
      <c r="AL105" s="215" t="s">
        <v>367</v>
      </c>
      <c r="AM105" s="207">
        <v>50</v>
      </c>
      <c r="AN105" s="230">
        <v>4</v>
      </c>
      <c r="AO105" s="229" t="s">
        <v>302</v>
      </c>
      <c r="AP105" s="207">
        <v>50</v>
      </c>
      <c r="AQ105" s="230">
        <v>4</v>
      </c>
      <c r="AR105" s="229" t="s">
        <v>364</v>
      </c>
    </row>
    <row r="106" spans="1:44" ht="15">
      <c r="A106" s="243" t="s">
        <v>499</v>
      </c>
      <c r="B106" s="247" t="s">
        <v>19</v>
      </c>
      <c r="C106" s="237">
        <v>40</v>
      </c>
      <c r="D106" s="241">
        <v>3</v>
      </c>
      <c r="E106" s="236" t="s">
        <v>201</v>
      </c>
      <c r="F106" s="221">
        <v>27</v>
      </c>
      <c r="G106" s="240">
        <v>2</v>
      </c>
      <c r="H106" s="235" t="s">
        <v>201</v>
      </c>
      <c r="I106" s="221">
        <v>47</v>
      </c>
      <c r="J106" s="240">
        <v>4</v>
      </c>
      <c r="K106" s="235" t="s">
        <v>201</v>
      </c>
      <c r="L106" s="221">
        <v>46</v>
      </c>
      <c r="M106" s="240">
        <v>4</v>
      </c>
      <c r="N106" s="235" t="s">
        <v>201</v>
      </c>
      <c r="O106" s="221">
        <v>53</v>
      </c>
      <c r="P106" s="232">
        <v>4</v>
      </c>
      <c r="Q106" s="233" t="s">
        <v>473</v>
      </c>
      <c r="S106" s="232"/>
      <c r="T106" s="209"/>
      <c r="U106" s="214">
        <v>49</v>
      </c>
      <c r="V106" s="210">
        <v>4</v>
      </c>
      <c r="W106" s="233" t="s">
        <v>472</v>
      </c>
      <c r="X106" s="207">
        <v>46</v>
      </c>
      <c r="Y106" s="232">
        <v>4</v>
      </c>
      <c r="Z106" s="233" t="s">
        <v>444</v>
      </c>
      <c r="AA106" s="207">
        <v>22</v>
      </c>
      <c r="AB106" s="234">
        <v>2</v>
      </c>
      <c r="AC106" s="233" t="s">
        <v>480</v>
      </c>
      <c r="AE106" s="232"/>
      <c r="AF106" s="233"/>
      <c r="AG106" s="211">
        <v>46</v>
      </c>
      <c r="AH106" s="232">
        <v>4</v>
      </c>
      <c r="AI106" s="209" t="s">
        <v>301</v>
      </c>
      <c r="AJ106" s="214"/>
      <c r="AK106" s="231"/>
      <c r="AL106" s="215"/>
      <c r="AN106" s="230"/>
      <c r="AO106" s="229"/>
      <c r="AQ106" s="230"/>
      <c r="AR106" s="229"/>
    </row>
    <row r="107" spans="1:44" ht="15">
      <c r="A107" s="239" t="s">
        <v>498</v>
      </c>
      <c r="B107" s="248" t="s">
        <v>18</v>
      </c>
      <c r="C107" s="237">
        <v>12</v>
      </c>
      <c r="D107" s="241">
        <v>1</v>
      </c>
      <c r="E107" s="236" t="s">
        <v>205</v>
      </c>
      <c r="F107" s="221"/>
      <c r="G107" s="240"/>
      <c r="H107" s="235"/>
      <c r="I107" s="221"/>
      <c r="J107" s="240"/>
      <c r="K107" s="235"/>
      <c r="L107" s="221"/>
      <c r="M107" s="240"/>
      <c r="N107" s="235"/>
      <c r="O107" s="221"/>
      <c r="P107" s="232"/>
      <c r="Q107" s="233"/>
      <c r="R107" s="207">
        <v>8</v>
      </c>
      <c r="S107" s="232">
        <v>1</v>
      </c>
      <c r="T107" s="209" t="s">
        <v>265</v>
      </c>
      <c r="U107" s="214"/>
      <c r="V107" s="210"/>
      <c r="W107" s="233"/>
      <c r="X107" s="207">
        <v>11</v>
      </c>
      <c r="Y107" s="232">
        <v>1</v>
      </c>
      <c r="Z107" s="233" t="s">
        <v>359</v>
      </c>
      <c r="AB107" s="234"/>
      <c r="AC107" s="233"/>
      <c r="AE107" s="232"/>
      <c r="AF107" s="233"/>
      <c r="AH107" s="232"/>
      <c r="AJ107" s="214"/>
      <c r="AK107" s="231"/>
      <c r="AL107" s="215"/>
      <c r="AN107" s="230"/>
      <c r="AO107" s="229"/>
      <c r="AQ107" s="230"/>
      <c r="AR107" s="229"/>
    </row>
    <row r="108" spans="1:44" ht="15">
      <c r="A108" s="239" t="s">
        <v>497</v>
      </c>
      <c r="B108" s="248" t="s">
        <v>11</v>
      </c>
      <c r="C108" s="237">
        <v>39</v>
      </c>
      <c r="D108" s="241">
        <v>4</v>
      </c>
      <c r="E108" s="236" t="s">
        <v>201</v>
      </c>
      <c r="F108" s="221">
        <v>27</v>
      </c>
      <c r="G108" s="240">
        <v>4</v>
      </c>
      <c r="H108" s="235" t="s">
        <v>201</v>
      </c>
      <c r="I108" s="221">
        <v>45</v>
      </c>
      <c r="J108" s="240">
        <v>4</v>
      </c>
      <c r="K108" s="235" t="s">
        <v>205</v>
      </c>
      <c r="L108" s="221">
        <v>18</v>
      </c>
      <c r="M108" s="240">
        <v>2</v>
      </c>
      <c r="N108" s="235" t="s">
        <v>205</v>
      </c>
      <c r="O108" s="221">
        <v>23</v>
      </c>
      <c r="P108" s="232">
        <v>3</v>
      </c>
      <c r="Q108" s="233" t="s">
        <v>235</v>
      </c>
      <c r="S108" s="232"/>
      <c r="T108" s="209"/>
      <c r="U108" s="214"/>
      <c r="V108" s="210"/>
      <c r="W108" s="233"/>
      <c r="Y108" s="232"/>
      <c r="Z108" s="233"/>
      <c r="AB108" s="234"/>
      <c r="AC108" s="233"/>
      <c r="AE108" s="232"/>
      <c r="AF108" s="233"/>
      <c r="AH108" s="232"/>
      <c r="AJ108" s="214"/>
      <c r="AK108" s="231"/>
      <c r="AL108" s="215"/>
      <c r="AN108" s="230"/>
      <c r="AO108" s="229"/>
      <c r="AQ108" s="230"/>
      <c r="AR108" s="229"/>
    </row>
    <row r="109" spans="1:44" ht="15">
      <c r="A109" s="239" t="s">
        <v>163</v>
      </c>
      <c r="B109" s="248" t="s">
        <v>20</v>
      </c>
      <c r="C109" s="237">
        <v>34</v>
      </c>
      <c r="D109" s="241">
        <v>4</v>
      </c>
      <c r="E109" s="236" t="s">
        <v>205</v>
      </c>
      <c r="F109" s="221">
        <v>46</v>
      </c>
      <c r="G109" s="240">
        <v>4</v>
      </c>
      <c r="H109" s="235" t="s">
        <v>205</v>
      </c>
      <c r="I109" s="221">
        <v>42</v>
      </c>
      <c r="J109" s="240">
        <v>4</v>
      </c>
      <c r="K109" s="235" t="s">
        <v>205</v>
      </c>
      <c r="L109" s="221">
        <v>26</v>
      </c>
      <c r="M109" s="240">
        <v>3</v>
      </c>
      <c r="N109" s="235" t="s">
        <v>205</v>
      </c>
      <c r="O109" s="221"/>
      <c r="P109" s="232"/>
      <c r="Q109" s="233"/>
      <c r="R109" s="207">
        <v>13</v>
      </c>
      <c r="S109" s="232">
        <v>2</v>
      </c>
      <c r="T109" s="209" t="s">
        <v>231</v>
      </c>
      <c r="U109" s="214">
        <v>31</v>
      </c>
      <c r="V109" s="210">
        <v>4</v>
      </c>
      <c r="W109" s="233" t="s">
        <v>496</v>
      </c>
      <c r="X109" s="207">
        <v>53</v>
      </c>
      <c r="Y109" s="232">
        <v>4</v>
      </c>
      <c r="Z109" s="233" t="s">
        <v>304</v>
      </c>
      <c r="AA109" s="207">
        <v>46</v>
      </c>
      <c r="AB109" s="234">
        <v>4</v>
      </c>
      <c r="AC109" s="233" t="s">
        <v>495</v>
      </c>
      <c r="AD109" s="207">
        <v>51</v>
      </c>
      <c r="AE109" s="232">
        <v>4</v>
      </c>
      <c r="AF109" s="233" t="s">
        <v>277</v>
      </c>
      <c r="AG109" s="211">
        <v>53</v>
      </c>
      <c r="AH109" s="232">
        <v>4</v>
      </c>
      <c r="AI109" s="209" t="s">
        <v>494</v>
      </c>
      <c r="AJ109" s="214">
        <v>47</v>
      </c>
      <c r="AK109" s="231">
        <v>4</v>
      </c>
      <c r="AL109" s="215" t="s">
        <v>452</v>
      </c>
      <c r="AM109" s="207">
        <v>47</v>
      </c>
      <c r="AN109" s="230">
        <v>4</v>
      </c>
      <c r="AO109" s="229" t="s">
        <v>213</v>
      </c>
      <c r="AP109" s="207">
        <v>42</v>
      </c>
      <c r="AQ109" s="230">
        <v>4</v>
      </c>
      <c r="AR109" s="229" t="s">
        <v>367</v>
      </c>
    </row>
    <row r="110" spans="1:44" ht="15">
      <c r="A110" s="243" t="s">
        <v>164</v>
      </c>
      <c r="B110" s="247" t="s">
        <v>16</v>
      </c>
      <c r="C110" s="237">
        <v>50</v>
      </c>
      <c r="D110" s="241">
        <v>4</v>
      </c>
      <c r="E110" s="236" t="s">
        <v>201</v>
      </c>
      <c r="F110" s="221">
        <v>53</v>
      </c>
      <c r="G110" s="240">
        <v>4</v>
      </c>
      <c r="H110" s="235" t="s">
        <v>201</v>
      </c>
      <c r="I110" s="221">
        <v>59</v>
      </c>
      <c r="J110" s="240">
        <v>4</v>
      </c>
      <c r="K110" s="235" t="s">
        <v>201</v>
      </c>
      <c r="L110" s="219">
        <v>57</v>
      </c>
      <c r="M110" s="246">
        <v>4</v>
      </c>
      <c r="N110" s="245" t="s">
        <v>201</v>
      </c>
      <c r="O110" s="221">
        <v>58</v>
      </c>
      <c r="P110" s="232">
        <v>4</v>
      </c>
      <c r="Q110" s="233" t="s">
        <v>286</v>
      </c>
      <c r="R110" s="207">
        <v>51</v>
      </c>
      <c r="S110" s="232">
        <v>4</v>
      </c>
      <c r="T110" s="209" t="s">
        <v>221</v>
      </c>
      <c r="U110" s="214">
        <v>52</v>
      </c>
      <c r="V110" s="210">
        <v>4</v>
      </c>
      <c r="W110" s="233" t="s">
        <v>402</v>
      </c>
      <c r="X110" s="207">
        <v>44</v>
      </c>
      <c r="Y110" s="232">
        <v>8</v>
      </c>
      <c r="Z110" s="233" t="s">
        <v>385</v>
      </c>
      <c r="AA110" s="207">
        <v>56</v>
      </c>
      <c r="AB110" s="234">
        <v>4</v>
      </c>
      <c r="AC110" s="233" t="s">
        <v>355</v>
      </c>
      <c r="AD110" s="207">
        <v>39</v>
      </c>
      <c r="AE110" s="232">
        <v>4</v>
      </c>
      <c r="AF110" s="233" t="s">
        <v>480</v>
      </c>
      <c r="AG110" s="211">
        <v>42</v>
      </c>
      <c r="AH110" s="232">
        <v>4</v>
      </c>
      <c r="AI110" s="209" t="s">
        <v>493</v>
      </c>
      <c r="AJ110" s="214">
        <v>47</v>
      </c>
      <c r="AK110" s="231">
        <v>4</v>
      </c>
      <c r="AL110" s="215" t="s">
        <v>492</v>
      </c>
      <c r="AM110" s="207">
        <v>46</v>
      </c>
      <c r="AN110" s="230">
        <v>4</v>
      </c>
      <c r="AO110" s="229" t="s">
        <v>426</v>
      </c>
      <c r="AP110" s="207">
        <v>47</v>
      </c>
      <c r="AQ110" s="230">
        <v>4</v>
      </c>
      <c r="AR110" s="229" t="s">
        <v>293</v>
      </c>
    </row>
    <row r="111" spans="1:44" ht="15">
      <c r="A111" s="243" t="s">
        <v>112</v>
      </c>
      <c r="B111" s="247" t="s">
        <v>76</v>
      </c>
      <c r="C111" s="237">
        <v>55</v>
      </c>
      <c r="D111" s="241">
        <v>4</v>
      </c>
      <c r="E111" s="236" t="s">
        <v>201</v>
      </c>
      <c r="F111" s="221">
        <v>52</v>
      </c>
      <c r="G111" s="240">
        <v>4</v>
      </c>
      <c r="H111" s="235" t="s">
        <v>201</v>
      </c>
      <c r="I111" s="221">
        <v>39</v>
      </c>
      <c r="J111" s="240">
        <v>3</v>
      </c>
      <c r="K111" s="235" t="s">
        <v>201</v>
      </c>
      <c r="L111" s="221">
        <v>46</v>
      </c>
      <c r="M111" s="240">
        <v>4</v>
      </c>
      <c r="N111" s="235" t="s">
        <v>201</v>
      </c>
      <c r="O111" s="221">
        <v>57</v>
      </c>
      <c r="P111" s="232">
        <v>4</v>
      </c>
      <c r="Q111" s="233" t="s">
        <v>291</v>
      </c>
      <c r="R111" s="207">
        <v>56</v>
      </c>
      <c r="S111" s="232">
        <v>4</v>
      </c>
      <c r="T111" s="209" t="s">
        <v>468</v>
      </c>
      <c r="U111" s="214">
        <v>56</v>
      </c>
      <c r="V111" s="210">
        <v>4</v>
      </c>
      <c r="W111" s="233" t="s">
        <v>457</v>
      </c>
      <c r="X111" s="207">
        <v>56</v>
      </c>
      <c r="Y111" s="232">
        <v>4</v>
      </c>
      <c r="Z111" s="233" t="s">
        <v>491</v>
      </c>
      <c r="AA111" s="207">
        <v>55</v>
      </c>
      <c r="AB111" s="234">
        <v>4</v>
      </c>
      <c r="AC111" s="233" t="s">
        <v>490</v>
      </c>
      <c r="AD111" s="207">
        <v>43</v>
      </c>
      <c r="AE111" s="232">
        <v>3</v>
      </c>
      <c r="AF111" s="233" t="s">
        <v>445</v>
      </c>
      <c r="AG111" s="211">
        <v>55</v>
      </c>
      <c r="AH111" s="232">
        <v>4</v>
      </c>
      <c r="AI111" s="209" t="s">
        <v>490</v>
      </c>
      <c r="AJ111" s="214">
        <v>53</v>
      </c>
      <c r="AK111" s="231">
        <v>4</v>
      </c>
      <c r="AL111" s="215" t="s">
        <v>277</v>
      </c>
      <c r="AM111" s="207">
        <v>53</v>
      </c>
      <c r="AN111" s="230">
        <v>4</v>
      </c>
      <c r="AO111" s="229" t="s">
        <v>382</v>
      </c>
      <c r="AP111" s="207">
        <v>48</v>
      </c>
      <c r="AQ111" s="230">
        <v>4</v>
      </c>
      <c r="AR111" s="229" t="s">
        <v>277</v>
      </c>
    </row>
    <row r="112" spans="1:44" ht="15">
      <c r="A112" s="239" t="s">
        <v>489</v>
      </c>
      <c r="B112" s="248" t="s">
        <v>16</v>
      </c>
      <c r="C112" s="237">
        <v>44</v>
      </c>
      <c r="D112" s="241">
        <v>4</v>
      </c>
      <c r="E112" s="236" t="s">
        <v>205</v>
      </c>
      <c r="F112" s="221">
        <v>38</v>
      </c>
      <c r="G112" s="240">
        <v>4</v>
      </c>
      <c r="H112" s="235" t="s">
        <v>205</v>
      </c>
      <c r="I112" s="221"/>
      <c r="J112" s="240"/>
      <c r="K112" s="235"/>
      <c r="L112" s="221"/>
      <c r="M112" s="240"/>
      <c r="N112" s="235"/>
      <c r="O112" s="221"/>
      <c r="P112" s="232"/>
      <c r="Q112" s="233"/>
      <c r="S112" s="232"/>
      <c r="T112" s="209"/>
      <c r="U112" s="214"/>
      <c r="V112" s="210"/>
      <c r="W112" s="233"/>
      <c r="Y112" s="232"/>
      <c r="Z112" s="233"/>
      <c r="AB112" s="234"/>
      <c r="AC112" s="233"/>
      <c r="AE112" s="232"/>
      <c r="AF112" s="233"/>
      <c r="AH112" s="232"/>
      <c r="AJ112" s="214"/>
      <c r="AK112" s="231"/>
      <c r="AL112" s="215"/>
      <c r="AN112" s="230"/>
      <c r="AO112" s="229"/>
      <c r="AQ112" s="230"/>
      <c r="AR112" s="229"/>
    </row>
    <row r="113" spans="1:44" ht="15">
      <c r="A113" s="243" t="s">
        <v>488</v>
      </c>
      <c r="B113" s="247" t="s">
        <v>12</v>
      </c>
      <c r="C113" s="237">
        <v>49</v>
      </c>
      <c r="D113" s="241">
        <v>4</v>
      </c>
      <c r="E113" s="236" t="s">
        <v>201</v>
      </c>
      <c r="F113" s="221">
        <v>58</v>
      </c>
      <c r="G113" s="240">
        <v>4</v>
      </c>
      <c r="H113" s="235" t="s">
        <v>201</v>
      </c>
      <c r="I113" s="221">
        <v>60</v>
      </c>
      <c r="J113" s="240">
        <v>4</v>
      </c>
      <c r="K113" s="235" t="s">
        <v>201</v>
      </c>
      <c r="L113" s="221">
        <v>42</v>
      </c>
      <c r="M113" s="240">
        <v>4</v>
      </c>
      <c r="N113" s="235" t="s">
        <v>201</v>
      </c>
      <c r="O113" s="221">
        <v>50</v>
      </c>
      <c r="P113" s="232">
        <v>4</v>
      </c>
      <c r="Q113" s="233" t="s">
        <v>380</v>
      </c>
      <c r="S113" s="232"/>
      <c r="T113" s="209"/>
      <c r="U113" s="214"/>
      <c r="V113" s="210"/>
      <c r="W113" s="233"/>
      <c r="Y113" s="232"/>
      <c r="Z113" s="233"/>
      <c r="AB113" s="234"/>
      <c r="AC113" s="233"/>
      <c r="AE113" s="232"/>
      <c r="AF113" s="233"/>
      <c r="AH113" s="232"/>
      <c r="AJ113" s="214"/>
      <c r="AK113" s="231"/>
      <c r="AL113" s="215"/>
      <c r="AN113" s="230"/>
      <c r="AO113" s="229"/>
      <c r="AQ113" s="230"/>
      <c r="AR113" s="229"/>
    </row>
    <row r="114" spans="1:44" ht="15">
      <c r="A114" s="243" t="s">
        <v>165</v>
      </c>
      <c r="B114" s="247" t="s">
        <v>16</v>
      </c>
      <c r="C114" s="237"/>
      <c r="D114" s="241"/>
      <c r="E114" s="236"/>
      <c r="F114" s="221"/>
      <c r="G114" s="240"/>
      <c r="H114" s="235"/>
      <c r="I114" s="221"/>
      <c r="J114" s="240"/>
      <c r="K114" s="235"/>
      <c r="L114" s="221"/>
      <c r="M114" s="240"/>
      <c r="N114" s="235"/>
      <c r="O114" s="221"/>
      <c r="P114" s="232"/>
      <c r="Q114" s="233"/>
      <c r="S114" s="232"/>
      <c r="T114" s="209"/>
      <c r="U114" s="214"/>
      <c r="V114" s="210"/>
      <c r="W114" s="233"/>
      <c r="X114" s="207">
        <v>51</v>
      </c>
      <c r="Y114" s="232">
        <v>4</v>
      </c>
      <c r="Z114" s="233" t="s">
        <v>261</v>
      </c>
      <c r="AA114" s="207">
        <v>47</v>
      </c>
      <c r="AB114" s="234">
        <v>4</v>
      </c>
      <c r="AC114" s="233" t="s">
        <v>240</v>
      </c>
      <c r="AD114" s="207">
        <v>44</v>
      </c>
      <c r="AE114" s="232">
        <v>4</v>
      </c>
      <c r="AF114" s="233" t="s">
        <v>365</v>
      </c>
      <c r="AG114" s="211">
        <v>44</v>
      </c>
      <c r="AH114" s="232">
        <v>4</v>
      </c>
      <c r="AI114" s="209" t="s">
        <v>443</v>
      </c>
      <c r="AJ114" s="214">
        <v>39</v>
      </c>
      <c r="AK114" s="231">
        <v>4</v>
      </c>
      <c r="AL114" s="215" t="s">
        <v>480</v>
      </c>
      <c r="AM114" s="207">
        <v>38</v>
      </c>
      <c r="AN114" s="230">
        <v>4</v>
      </c>
      <c r="AO114" s="229" t="s">
        <v>487</v>
      </c>
      <c r="AP114" s="207">
        <v>40</v>
      </c>
      <c r="AQ114" s="230">
        <v>4</v>
      </c>
      <c r="AR114" s="229" t="s">
        <v>486</v>
      </c>
    </row>
    <row r="115" spans="1:44" ht="15">
      <c r="A115" s="243" t="s">
        <v>89</v>
      </c>
      <c r="B115" s="247" t="s">
        <v>21</v>
      </c>
      <c r="C115" s="237"/>
      <c r="D115" s="241"/>
      <c r="E115" s="236"/>
      <c r="F115" s="221"/>
      <c r="G115" s="240"/>
      <c r="H115" s="235"/>
      <c r="I115" s="221"/>
      <c r="J115" s="240"/>
      <c r="K115" s="235"/>
      <c r="L115" s="221"/>
      <c r="M115" s="240"/>
      <c r="N115" s="235"/>
      <c r="O115" s="221"/>
      <c r="P115" s="232"/>
      <c r="Q115" s="233"/>
      <c r="S115" s="232"/>
      <c r="T115" s="209"/>
      <c r="U115" s="214"/>
      <c r="V115" s="210"/>
      <c r="W115" s="233"/>
      <c r="X115" s="207">
        <v>47</v>
      </c>
      <c r="Y115" s="232">
        <v>4</v>
      </c>
      <c r="Z115" s="233" t="s">
        <v>313</v>
      </c>
      <c r="AA115" s="207">
        <v>47</v>
      </c>
      <c r="AB115" s="234">
        <v>4</v>
      </c>
      <c r="AC115" s="233" t="s">
        <v>347</v>
      </c>
      <c r="AD115" s="207">
        <v>46</v>
      </c>
      <c r="AE115" s="232">
        <v>4</v>
      </c>
      <c r="AF115" s="233" t="s">
        <v>347</v>
      </c>
      <c r="AG115" s="211">
        <v>48</v>
      </c>
      <c r="AH115" s="232">
        <v>4</v>
      </c>
      <c r="AI115" s="209" t="s">
        <v>209</v>
      </c>
      <c r="AJ115" s="214">
        <v>50</v>
      </c>
      <c r="AK115" s="231">
        <v>4</v>
      </c>
      <c r="AL115" s="215" t="s">
        <v>209</v>
      </c>
      <c r="AM115" s="207">
        <v>40</v>
      </c>
      <c r="AN115" s="230">
        <v>4</v>
      </c>
      <c r="AO115" s="229" t="s">
        <v>347</v>
      </c>
      <c r="AP115" s="207">
        <v>55</v>
      </c>
      <c r="AQ115" s="230">
        <v>4</v>
      </c>
      <c r="AR115" s="229" t="s">
        <v>386</v>
      </c>
    </row>
    <row r="116" spans="1:44" ht="15">
      <c r="A116" s="243" t="s">
        <v>485</v>
      </c>
      <c r="B116" s="247" t="s">
        <v>12</v>
      </c>
      <c r="C116" s="237">
        <v>38</v>
      </c>
      <c r="D116" s="241">
        <v>4</v>
      </c>
      <c r="E116" s="236" t="s">
        <v>201</v>
      </c>
      <c r="F116" s="221">
        <v>54</v>
      </c>
      <c r="G116" s="240">
        <v>4</v>
      </c>
      <c r="H116" s="235" t="s">
        <v>205</v>
      </c>
      <c r="I116" s="221">
        <v>53</v>
      </c>
      <c r="J116" s="240">
        <v>4</v>
      </c>
      <c r="K116" s="235" t="s">
        <v>201</v>
      </c>
      <c r="L116" s="221">
        <v>51</v>
      </c>
      <c r="M116" s="240">
        <v>4</v>
      </c>
      <c r="N116" s="235" t="s">
        <v>201</v>
      </c>
      <c r="O116" s="221">
        <v>52</v>
      </c>
      <c r="P116" s="232">
        <v>4</v>
      </c>
      <c r="Q116" s="233" t="s">
        <v>396</v>
      </c>
      <c r="R116" s="207">
        <v>54</v>
      </c>
      <c r="S116" s="232">
        <v>4</v>
      </c>
      <c r="T116" s="209" t="s">
        <v>355</v>
      </c>
      <c r="U116" s="214">
        <v>47</v>
      </c>
      <c r="V116" s="210">
        <v>4</v>
      </c>
      <c r="W116" s="233" t="s">
        <v>478</v>
      </c>
      <c r="X116" s="207">
        <v>43</v>
      </c>
      <c r="Y116" s="232">
        <v>4</v>
      </c>
      <c r="Z116" s="233" t="s">
        <v>453</v>
      </c>
      <c r="AB116" s="234"/>
      <c r="AC116" s="233"/>
      <c r="AD116" s="207">
        <v>47</v>
      </c>
      <c r="AE116" s="232">
        <v>4</v>
      </c>
      <c r="AF116" s="233" t="s">
        <v>368</v>
      </c>
      <c r="AG116" s="211">
        <v>44</v>
      </c>
      <c r="AH116" s="232">
        <v>4</v>
      </c>
      <c r="AI116" s="209" t="s">
        <v>477</v>
      </c>
      <c r="AJ116" s="214">
        <v>49</v>
      </c>
      <c r="AK116" s="231">
        <v>4</v>
      </c>
      <c r="AL116" s="215" t="s">
        <v>427</v>
      </c>
      <c r="AN116" s="230"/>
      <c r="AO116" s="229"/>
      <c r="AQ116" s="230"/>
      <c r="AR116" s="229"/>
    </row>
    <row r="117" spans="1:44" ht="15">
      <c r="A117" s="243" t="s">
        <v>484</v>
      </c>
      <c r="B117" s="247" t="s">
        <v>16</v>
      </c>
      <c r="C117" s="237"/>
      <c r="D117" s="241"/>
      <c r="E117" s="236"/>
      <c r="F117" s="221"/>
      <c r="G117" s="240"/>
      <c r="H117" s="235"/>
      <c r="I117" s="221"/>
      <c r="J117" s="240"/>
      <c r="K117" s="235"/>
      <c r="L117" s="221"/>
      <c r="M117" s="240"/>
      <c r="N117" s="235"/>
      <c r="O117" s="221"/>
      <c r="P117" s="232"/>
      <c r="Q117" s="233"/>
      <c r="S117" s="232"/>
      <c r="T117" s="209"/>
      <c r="U117" s="214"/>
      <c r="V117" s="210"/>
      <c r="W117" s="233"/>
      <c r="Y117" s="232"/>
      <c r="Z117" s="233"/>
      <c r="AB117" s="234"/>
      <c r="AC117" s="233"/>
      <c r="AD117" s="207">
        <v>44</v>
      </c>
      <c r="AE117" s="232">
        <v>4</v>
      </c>
      <c r="AF117" s="233" t="s">
        <v>430</v>
      </c>
      <c r="AH117" s="232"/>
      <c r="AJ117" s="214"/>
      <c r="AK117" s="231"/>
      <c r="AL117" s="215"/>
      <c r="AN117" s="230"/>
      <c r="AO117" s="229"/>
      <c r="AQ117" s="230"/>
      <c r="AR117" s="229"/>
    </row>
    <row r="118" spans="1:44" ht="15">
      <c r="A118" s="204" t="s">
        <v>166</v>
      </c>
      <c r="B118" s="248" t="s">
        <v>76</v>
      </c>
      <c r="C118" s="237"/>
      <c r="D118" s="241"/>
      <c r="E118" s="236"/>
      <c r="F118" s="221"/>
      <c r="G118" s="240"/>
      <c r="H118" s="235"/>
      <c r="I118" s="221"/>
      <c r="J118" s="240"/>
      <c r="K118" s="235"/>
      <c r="L118" s="221"/>
      <c r="M118" s="240"/>
      <c r="N118" s="235"/>
      <c r="O118" s="221">
        <v>54</v>
      </c>
      <c r="P118" s="232">
        <v>4</v>
      </c>
      <c r="Q118" s="233" t="s">
        <v>386</v>
      </c>
      <c r="R118" s="207">
        <v>53</v>
      </c>
      <c r="S118" s="232">
        <v>4</v>
      </c>
      <c r="T118" s="209" t="s">
        <v>198</v>
      </c>
      <c r="U118" s="214">
        <v>57</v>
      </c>
      <c r="V118" s="210">
        <v>4</v>
      </c>
      <c r="W118" s="233" t="s">
        <v>468</v>
      </c>
      <c r="X118" s="207">
        <v>59</v>
      </c>
      <c r="Y118" s="232">
        <v>4</v>
      </c>
      <c r="Z118" s="233" t="s">
        <v>468</v>
      </c>
      <c r="AA118" s="207">
        <v>56</v>
      </c>
      <c r="AB118" s="234">
        <v>4</v>
      </c>
      <c r="AC118" s="233" t="s">
        <v>457</v>
      </c>
      <c r="AD118" s="207">
        <v>59</v>
      </c>
      <c r="AE118" s="232">
        <v>4</v>
      </c>
      <c r="AF118" s="233" t="s">
        <v>290</v>
      </c>
      <c r="AG118" s="211">
        <v>54</v>
      </c>
      <c r="AH118" s="232">
        <v>4</v>
      </c>
      <c r="AI118" s="209" t="s">
        <v>355</v>
      </c>
      <c r="AJ118" s="214">
        <v>59</v>
      </c>
      <c r="AK118" s="231">
        <v>4</v>
      </c>
      <c r="AL118" s="215" t="s">
        <v>455</v>
      </c>
      <c r="AM118" s="207">
        <v>55</v>
      </c>
      <c r="AN118" s="230">
        <v>4</v>
      </c>
      <c r="AO118" s="229" t="s">
        <v>455</v>
      </c>
      <c r="AP118" s="207">
        <v>40</v>
      </c>
      <c r="AQ118" s="230">
        <v>4</v>
      </c>
      <c r="AR118" s="229" t="s">
        <v>483</v>
      </c>
    </row>
    <row r="119" spans="1:44" ht="15">
      <c r="A119" s="243" t="s">
        <v>167</v>
      </c>
      <c r="B119" s="247" t="s">
        <v>11</v>
      </c>
      <c r="C119" s="237">
        <v>19</v>
      </c>
      <c r="D119" s="241">
        <v>2</v>
      </c>
      <c r="E119" s="236" t="s">
        <v>205</v>
      </c>
      <c r="F119" s="221">
        <v>40</v>
      </c>
      <c r="G119" s="240">
        <v>4</v>
      </c>
      <c r="H119" s="235" t="s">
        <v>205</v>
      </c>
      <c r="I119" s="221"/>
      <c r="J119" s="240"/>
      <c r="K119" s="235"/>
      <c r="L119" s="221"/>
      <c r="M119" s="240"/>
      <c r="N119" s="235"/>
      <c r="O119" s="221"/>
      <c r="P119" s="232"/>
      <c r="Q119" s="233"/>
      <c r="R119" s="207">
        <v>52</v>
      </c>
      <c r="S119" s="232">
        <v>4</v>
      </c>
      <c r="T119" s="209" t="s">
        <v>209</v>
      </c>
      <c r="U119" s="214">
        <v>47</v>
      </c>
      <c r="V119" s="210">
        <v>4</v>
      </c>
      <c r="W119" s="233" t="s">
        <v>428</v>
      </c>
      <c r="X119" s="207">
        <v>21</v>
      </c>
      <c r="Y119" s="232">
        <v>3</v>
      </c>
      <c r="Z119" s="233" t="s">
        <v>426</v>
      </c>
      <c r="AA119" s="207">
        <v>49</v>
      </c>
      <c r="AB119" s="234">
        <v>4</v>
      </c>
      <c r="AC119" s="233" t="s">
        <v>453</v>
      </c>
      <c r="AD119" s="207">
        <v>49</v>
      </c>
      <c r="AE119" s="232">
        <v>4</v>
      </c>
      <c r="AF119" s="233" t="s">
        <v>482</v>
      </c>
      <c r="AG119" s="211">
        <v>45</v>
      </c>
      <c r="AH119" s="232">
        <v>4</v>
      </c>
      <c r="AI119" s="209" t="s">
        <v>365</v>
      </c>
      <c r="AJ119" s="214">
        <v>45</v>
      </c>
      <c r="AK119" s="231">
        <v>4</v>
      </c>
      <c r="AL119" s="215" t="s">
        <v>477</v>
      </c>
      <c r="AM119" s="207">
        <v>36</v>
      </c>
      <c r="AN119" s="230">
        <v>4</v>
      </c>
      <c r="AO119" s="229" t="s">
        <v>367</v>
      </c>
      <c r="AQ119" s="230"/>
      <c r="AR119" s="229"/>
    </row>
    <row r="120" spans="1:44" ht="15">
      <c r="A120" s="243" t="s">
        <v>168</v>
      </c>
      <c r="B120" s="247" t="s">
        <v>13</v>
      </c>
      <c r="C120" s="237"/>
      <c r="D120" s="241"/>
      <c r="E120" s="236"/>
      <c r="F120" s="221"/>
      <c r="G120" s="240"/>
      <c r="H120" s="235"/>
      <c r="I120" s="221"/>
      <c r="J120" s="240"/>
      <c r="K120" s="235"/>
      <c r="L120" s="221"/>
      <c r="M120" s="240"/>
      <c r="N120" s="235"/>
      <c r="O120" s="221"/>
      <c r="P120" s="232"/>
      <c r="Q120" s="233"/>
      <c r="S120" s="232"/>
      <c r="T120" s="209"/>
      <c r="U120" s="214"/>
      <c r="V120" s="210"/>
      <c r="W120" s="233"/>
      <c r="Y120" s="232"/>
      <c r="Z120" s="233"/>
      <c r="AB120" s="234"/>
      <c r="AC120" s="233"/>
      <c r="AE120" s="232"/>
      <c r="AF120" s="233"/>
      <c r="AG120" s="211">
        <v>47</v>
      </c>
      <c r="AH120" s="232">
        <v>4</v>
      </c>
      <c r="AI120" s="209" t="s">
        <v>481</v>
      </c>
      <c r="AJ120" s="214">
        <v>40</v>
      </c>
      <c r="AK120" s="231">
        <v>4</v>
      </c>
      <c r="AL120" s="215" t="s">
        <v>425</v>
      </c>
      <c r="AM120" s="207">
        <v>40</v>
      </c>
      <c r="AN120" s="230">
        <v>4</v>
      </c>
      <c r="AO120" s="229" t="s">
        <v>480</v>
      </c>
      <c r="AP120" s="207">
        <v>47</v>
      </c>
      <c r="AQ120" s="230">
        <v>4</v>
      </c>
      <c r="AR120" s="229" t="s">
        <v>293</v>
      </c>
    </row>
    <row r="121" spans="1:44" ht="15">
      <c r="A121" s="243" t="s">
        <v>169</v>
      </c>
      <c r="B121" s="247" t="s">
        <v>16</v>
      </c>
      <c r="C121" s="237">
        <v>48</v>
      </c>
      <c r="D121" s="241">
        <v>4</v>
      </c>
      <c r="E121" s="236" t="s">
        <v>201</v>
      </c>
      <c r="F121" s="221">
        <v>54</v>
      </c>
      <c r="G121" s="240">
        <v>4</v>
      </c>
      <c r="H121" s="235" t="s">
        <v>201</v>
      </c>
      <c r="I121" s="221">
        <v>56</v>
      </c>
      <c r="J121" s="240">
        <v>4</v>
      </c>
      <c r="K121" s="235" t="s">
        <v>201</v>
      </c>
      <c r="L121" s="219">
        <v>54</v>
      </c>
      <c r="M121" s="246">
        <v>4</v>
      </c>
      <c r="N121" s="245" t="s">
        <v>201</v>
      </c>
      <c r="O121" s="221">
        <v>56</v>
      </c>
      <c r="P121" s="232">
        <v>4</v>
      </c>
      <c r="Q121" s="233" t="s">
        <v>296</v>
      </c>
      <c r="R121" s="207">
        <v>48</v>
      </c>
      <c r="S121" s="232">
        <v>4</v>
      </c>
      <c r="T121" s="209" t="s">
        <v>479</v>
      </c>
      <c r="U121" s="214">
        <v>44</v>
      </c>
      <c r="V121" s="210">
        <v>4</v>
      </c>
      <c r="W121" s="233" t="s">
        <v>453</v>
      </c>
      <c r="X121" s="207">
        <v>50</v>
      </c>
      <c r="Y121" s="232">
        <v>4</v>
      </c>
      <c r="Z121" s="233" t="s">
        <v>455</v>
      </c>
      <c r="AA121" s="207">
        <v>50</v>
      </c>
      <c r="AB121" s="234">
        <v>4</v>
      </c>
      <c r="AC121" s="233" t="s">
        <v>478</v>
      </c>
      <c r="AD121" s="207">
        <v>53</v>
      </c>
      <c r="AE121" s="232">
        <v>4</v>
      </c>
      <c r="AF121" s="233" t="s">
        <v>295</v>
      </c>
      <c r="AG121" s="211">
        <v>45</v>
      </c>
      <c r="AH121" s="232">
        <v>4</v>
      </c>
      <c r="AI121" s="209" t="s">
        <v>426</v>
      </c>
      <c r="AJ121" s="214">
        <v>49</v>
      </c>
      <c r="AK121" s="231">
        <v>4</v>
      </c>
      <c r="AL121" s="215" t="s">
        <v>240</v>
      </c>
      <c r="AM121" s="207">
        <v>44</v>
      </c>
      <c r="AN121" s="230">
        <v>4</v>
      </c>
      <c r="AO121" s="229" t="s">
        <v>477</v>
      </c>
      <c r="AP121" s="207">
        <v>47</v>
      </c>
      <c r="AQ121" s="230">
        <v>4</v>
      </c>
      <c r="AR121" s="229" t="str">
        <f>AR120</f>
        <v>SG14</v>
      </c>
    </row>
    <row r="122" spans="1:44" ht="15">
      <c r="A122" s="243" t="s">
        <v>476</v>
      </c>
      <c r="B122" s="247" t="s">
        <v>20</v>
      </c>
      <c r="C122" s="237">
        <v>49</v>
      </c>
      <c r="D122" s="241">
        <v>4</v>
      </c>
      <c r="E122" s="236" t="s">
        <v>201</v>
      </c>
      <c r="F122" s="221">
        <v>49</v>
      </c>
      <c r="G122" s="240">
        <v>4</v>
      </c>
      <c r="H122" s="235" t="s">
        <v>201</v>
      </c>
      <c r="I122" s="221">
        <v>51</v>
      </c>
      <c r="J122" s="240">
        <v>4</v>
      </c>
      <c r="K122" s="235" t="s">
        <v>201</v>
      </c>
      <c r="L122" s="221">
        <v>52</v>
      </c>
      <c r="M122" s="240">
        <v>4</v>
      </c>
      <c r="N122" s="235" t="s">
        <v>201</v>
      </c>
      <c r="O122" s="221">
        <v>51</v>
      </c>
      <c r="P122" s="232">
        <v>4</v>
      </c>
      <c r="Q122" s="233" t="s">
        <v>380</v>
      </c>
      <c r="R122" s="207">
        <v>51</v>
      </c>
      <c r="S122" s="232">
        <v>4</v>
      </c>
      <c r="T122" s="209" t="s">
        <v>221</v>
      </c>
      <c r="U122" s="214">
        <v>47</v>
      </c>
      <c r="V122" s="210">
        <v>4</v>
      </c>
      <c r="W122" s="233" t="s">
        <v>475</v>
      </c>
      <c r="Y122" s="232"/>
      <c r="Z122" s="233"/>
      <c r="AB122" s="234"/>
      <c r="AC122" s="233"/>
      <c r="AE122" s="232"/>
      <c r="AF122" s="233"/>
      <c r="AH122" s="232"/>
      <c r="AJ122" s="214"/>
      <c r="AK122" s="231"/>
      <c r="AL122" s="215"/>
      <c r="AN122" s="230"/>
      <c r="AO122" s="229"/>
      <c r="AQ122" s="230"/>
      <c r="AR122" s="229"/>
    </row>
    <row r="123" spans="1:44" ht="15">
      <c r="A123" s="239" t="s">
        <v>474</v>
      </c>
      <c r="B123" s="248" t="s">
        <v>11</v>
      </c>
      <c r="C123" s="237">
        <v>24</v>
      </c>
      <c r="D123" s="241">
        <v>2</v>
      </c>
      <c r="E123" s="236" t="s">
        <v>205</v>
      </c>
      <c r="F123" s="221">
        <v>52</v>
      </c>
      <c r="G123" s="240">
        <v>4</v>
      </c>
      <c r="H123" s="235" t="s">
        <v>205</v>
      </c>
      <c r="I123" s="221">
        <v>44</v>
      </c>
      <c r="J123" s="240">
        <v>4</v>
      </c>
      <c r="K123" s="235" t="s">
        <v>201</v>
      </c>
      <c r="L123" s="221">
        <v>55</v>
      </c>
      <c r="M123" s="240">
        <v>4</v>
      </c>
      <c r="N123" s="235" t="s">
        <v>205</v>
      </c>
      <c r="O123" s="221">
        <v>53</v>
      </c>
      <c r="P123" s="232">
        <v>4</v>
      </c>
      <c r="Q123" s="233" t="s">
        <v>473</v>
      </c>
      <c r="R123" s="207">
        <v>54</v>
      </c>
      <c r="S123" s="232">
        <v>4</v>
      </c>
      <c r="T123" s="209" t="s">
        <v>457</v>
      </c>
      <c r="U123" s="214">
        <v>49</v>
      </c>
      <c r="V123" s="210">
        <v>4</v>
      </c>
      <c r="W123" s="233" t="s">
        <v>472</v>
      </c>
      <c r="X123" s="207">
        <v>55</v>
      </c>
      <c r="Y123" s="232">
        <v>4</v>
      </c>
      <c r="Z123" s="233" t="s">
        <v>284</v>
      </c>
      <c r="AA123" s="207">
        <v>48</v>
      </c>
      <c r="AB123" s="234">
        <v>4</v>
      </c>
      <c r="AC123" s="233" t="s">
        <v>452</v>
      </c>
      <c r="AD123" s="207">
        <v>54</v>
      </c>
      <c r="AE123" s="232">
        <v>4</v>
      </c>
      <c r="AF123" s="233" t="s">
        <v>402</v>
      </c>
      <c r="AG123" s="211">
        <v>52</v>
      </c>
      <c r="AH123" s="232">
        <v>4</v>
      </c>
      <c r="AI123" s="209" t="s">
        <v>277</v>
      </c>
      <c r="AJ123" s="214">
        <v>34</v>
      </c>
      <c r="AK123" s="231">
        <v>3</v>
      </c>
      <c r="AL123" s="215" t="s">
        <v>216</v>
      </c>
      <c r="AM123" s="207">
        <v>57</v>
      </c>
      <c r="AN123" s="230">
        <v>4</v>
      </c>
      <c r="AO123" s="229" t="s">
        <v>381</v>
      </c>
      <c r="AP123" s="207">
        <v>52</v>
      </c>
      <c r="AQ123" s="230">
        <v>4</v>
      </c>
      <c r="AR123" s="229" t="s">
        <v>315</v>
      </c>
    </row>
    <row r="124" spans="1:44" ht="15">
      <c r="A124" s="239" t="s">
        <v>129</v>
      </c>
      <c r="B124" s="247" t="s">
        <v>20</v>
      </c>
      <c r="C124" s="237"/>
      <c r="D124" s="241"/>
      <c r="E124" s="236"/>
      <c r="F124" s="221"/>
      <c r="G124" s="240"/>
      <c r="H124" s="235"/>
      <c r="I124" s="221"/>
      <c r="J124" s="240"/>
      <c r="K124" s="235"/>
      <c r="L124" s="221"/>
      <c r="M124" s="240"/>
      <c r="N124" s="235"/>
      <c r="O124" s="221"/>
      <c r="P124" s="232"/>
      <c r="Q124" s="233"/>
      <c r="S124" s="232"/>
      <c r="T124" s="209"/>
      <c r="U124" s="214"/>
      <c r="V124" s="210"/>
      <c r="W124" s="233"/>
      <c r="Y124" s="232"/>
      <c r="Z124" s="233"/>
      <c r="AB124" s="234"/>
      <c r="AC124" s="233"/>
      <c r="AE124" s="232"/>
      <c r="AF124" s="233"/>
      <c r="AG124" s="211">
        <v>40</v>
      </c>
      <c r="AH124" s="232">
        <v>4</v>
      </c>
      <c r="AI124" s="209" t="s">
        <v>469</v>
      </c>
      <c r="AJ124" s="214">
        <v>29</v>
      </c>
      <c r="AK124" s="231">
        <v>4</v>
      </c>
      <c r="AL124" s="215" t="s">
        <v>437</v>
      </c>
      <c r="AM124" s="207">
        <v>26</v>
      </c>
      <c r="AN124" s="230">
        <v>4</v>
      </c>
      <c r="AO124" s="229" t="s">
        <v>471</v>
      </c>
      <c r="AP124" s="207">
        <v>37</v>
      </c>
      <c r="AQ124" s="230">
        <v>4</v>
      </c>
      <c r="AR124" s="229" t="s">
        <v>437</v>
      </c>
    </row>
    <row r="125" spans="1:44" ht="15">
      <c r="A125" s="239" t="s">
        <v>130</v>
      </c>
      <c r="B125" s="248" t="s">
        <v>13</v>
      </c>
      <c r="C125" s="237"/>
      <c r="D125" s="241"/>
      <c r="E125" s="236"/>
      <c r="F125" s="221"/>
      <c r="G125" s="240"/>
      <c r="H125" s="235"/>
      <c r="I125" s="221"/>
      <c r="J125" s="240"/>
      <c r="K125" s="235"/>
      <c r="L125" s="221"/>
      <c r="M125" s="240"/>
      <c r="N125" s="235"/>
      <c r="O125" s="221"/>
      <c r="P125" s="232"/>
      <c r="Q125" s="233"/>
      <c r="S125" s="232"/>
      <c r="T125" s="209"/>
      <c r="U125" s="214"/>
      <c r="V125" s="210"/>
      <c r="W125" s="233"/>
      <c r="Y125" s="232"/>
      <c r="Z125" s="233"/>
      <c r="AB125" s="234"/>
      <c r="AC125" s="233"/>
      <c r="AE125" s="232"/>
      <c r="AF125" s="233"/>
      <c r="AH125" s="232"/>
      <c r="AJ125" s="214"/>
      <c r="AK125" s="231"/>
      <c r="AL125" s="215"/>
      <c r="AM125" s="207">
        <v>36</v>
      </c>
      <c r="AN125" s="230">
        <v>4</v>
      </c>
      <c r="AO125" s="229" t="s">
        <v>410</v>
      </c>
      <c r="AP125" s="207">
        <v>31</v>
      </c>
      <c r="AQ125" s="230">
        <v>3</v>
      </c>
      <c r="AR125" s="229" t="s">
        <v>471</v>
      </c>
    </row>
    <row r="126" spans="1:44" ht="15">
      <c r="A126" s="243" t="s">
        <v>181</v>
      </c>
      <c r="B126" s="247" t="s">
        <v>13</v>
      </c>
      <c r="C126" s="237"/>
      <c r="D126" s="241"/>
      <c r="E126" s="236"/>
      <c r="F126" s="221"/>
      <c r="G126" s="240"/>
      <c r="H126" s="235"/>
      <c r="I126" s="221"/>
      <c r="J126" s="240"/>
      <c r="K126" s="235"/>
      <c r="L126" s="221"/>
      <c r="M126" s="240"/>
      <c r="N126" s="235"/>
      <c r="O126" s="221"/>
      <c r="P126" s="232"/>
      <c r="Q126" s="233"/>
      <c r="S126" s="232"/>
      <c r="T126" s="209"/>
      <c r="U126" s="214"/>
      <c r="V126" s="210"/>
      <c r="W126" s="233"/>
      <c r="Y126" s="232"/>
      <c r="Z126" s="233"/>
      <c r="AB126" s="234"/>
      <c r="AC126" s="233"/>
      <c r="AE126" s="232"/>
      <c r="AF126" s="233"/>
      <c r="AH126" s="232"/>
      <c r="AJ126" s="214">
        <v>41</v>
      </c>
      <c r="AK126" s="231">
        <v>4</v>
      </c>
      <c r="AL126" s="215" t="s">
        <v>332</v>
      </c>
      <c r="AM126" s="207">
        <v>52</v>
      </c>
      <c r="AN126" s="230">
        <v>4</v>
      </c>
      <c r="AO126" s="229" t="s">
        <v>335</v>
      </c>
      <c r="AP126" s="207">
        <v>52</v>
      </c>
      <c r="AQ126" s="230">
        <v>4</v>
      </c>
      <c r="AR126" s="229" t="s">
        <v>344</v>
      </c>
    </row>
    <row r="127" spans="1:44" ht="15">
      <c r="A127" s="243" t="s">
        <v>131</v>
      </c>
      <c r="B127" s="247" t="s">
        <v>19</v>
      </c>
      <c r="C127" s="237"/>
      <c r="D127" s="241"/>
      <c r="E127" s="236"/>
      <c r="F127" s="221"/>
      <c r="G127" s="240"/>
      <c r="H127" s="235"/>
      <c r="I127" s="221"/>
      <c r="J127" s="240"/>
      <c r="K127" s="235"/>
      <c r="L127" s="221"/>
      <c r="M127" s="240"/>
      <c r="N127" s="235"/>
      <c r="O127" s="221"/>
      <c r="P127" s="232"/>
      <c r="Q127" s="233"/>
      <c r="S127" s="232"/>
      <c r="T127" s="209"/>
      <c r="U127" s="214"/>
      <c r="V127" s="210"/>
      <c r="W127" s="233"/>
      <c r="Y127" s="232"/>
      <c r="Z127" s="233"/>
      <c r="AB127" s="234"/>
      <c r="AC127" s="233"/>
      <c r="AE127" s="232"/>
      <c r="AF127" s="233"/>
      <c r="AH127" s="232"/>
      <c r="AJ127" s="214"/>
      <c r="AK127" s="231"/>
      <c r="AL127" s="215"/>
      <c r="AM127" s="207">
        <v>26</v>
      </c>
      <c r="AN127" s="230">
        <v>4</v>
      </c>
      <c r="AO127" s="229" t="s">
        <v>327</v>
      </c>
      <c r="AP127" s="207">
        <v>44</v>
      </c>
      <c r="AQ127" s="230">
        <v>4</v>
      </c>
      <c r="AR127" s="229" t="s">
        <v>470</v>
      </c>
    </row>
    <row r="128" spans="1:44" ht="15">
      <c r="A128" s="243" t="s">
        <v>132</v>
      </c>
      <c r="B128" s="247" t="s">
        <v>14</v>
      </c>
      <c r="C128" s="237">
        <v>51</v>
      </c>
      <c r="D128" s="241">
        <v>4</v>
      </c>
      <c r="E128" s="236" t="s">
        <v>205</v>
      </c>
      <c r="F128" s="221">
        <v>22</v>
      </c>
      <c r="G128" s="240">
        <v>2</v>
      </c>
      <c r="H128" s="235" t="s">
        <v>201</v>
      </c>
      <c r="I128" s="221">
        <v>49</v>
      </c>
      <c r="J128" s="240">
        <v>4</v>
      </c>
      <c r="K128" s="235" t="s">
        <v>205</v>
      </c>
      <c r="L128" s="221"/>
      <c r="M128" s="240"/>
      <c r="N128" s="235"/>
      <c r="O128" s="221"/>
      <c r="P128" s="232"/>
      <c r="Q128" s="233"/>
      <c r="R128" s="207">
        <v>55</v>
      </c>
      <c r="S128" s="232">
        <v>4</v>
      </c>
      <c r="T128" s="209" t="s">
        <v>382</v>
      </c>
      <c r="U128" s="214"/>
      <c r="V128" s="210"/>
      <c r="W128" s="233"/>
      <c r="X128" s="207">
        <v>42</v>
      </c>
      <c r="Y128" s="232">
        <v>4</v>
      </c>
      <c r="Z128" s="233" t="s">
        <v>405</v>
      </c>
      <c r="AA128" s="207">
        <v>36</v>
      </c>
      <c r="AB128" s="234">
        <v>4</v>
      </c>
      <c r="AC128" s="233" t="s">
        <v>469</v>
      </c>
      <c r="AD128" s="207">
        <v>47</v>
      </c>
      <c r="AE128" s="232">
        <v>5</v>
      </c>
      <c r="AF128" s="233" t="s">
        <v>196</v>
      </c>
      <c r="AG128" s="211">
        <v>46</v>
      </c>
      <c r="AH128" s="232">
        <v>4</v>
      </c>
      <c r="AI128" s="209" t="s">
        <v>347</v>
      </c>
      <c r="AJ128" s="214">
        <v>44</v>
      </c>
      <c r="AK128" s="231">
        <v>4</v>
      </c>
      <c r="AL128" s="215" t="s">
        <v>214</v>
      </c>
      <c r="AM128" s="207">
        <v>42</v>
      </c>
      <c r="AN128" s="230">
        <v>4</v>
      </c>
      <c r="AO128" s="229" t="s">
        <v>215</v>
      </c>
      <c r="AP128" s="207">
        <v>10</v>
      </c>
      <c r="AQ128" s="230">
        <v>1</v>
      </c>
      <c r="AR128" s="229" t="s">
        <v>410</v>
      </c>
    </row>
    <row r="129" spans="1:44" ht="15">
      <c r="A129" s="243" t="s">
        <v>90</v>
      </c>
      <c r="B129" s="247" t="s">
        <v>21</v>
      </c>
      <c r="C129" s="237"/>
      <c r="D129" s="241"/>
      <c r="E129" s="236"/>
      <c r="F129" s="221"/>
      <c r="G129" s="240"/>
      <c r="H129" s="235"/>
      <c r="I129" s="221"/>
      <c r="J129" s="240"/>
      <c r="K129" s="235"/>
      <c r="L129" s="221"/>
      <c r="M129" s="240"/>
      <c r="N129" s="235"/>
      <c r="O129" s="221"/>
      <c r="P129" s="232"/>
      <c r="Q129" s="233"/>
      <c r="S129" s="232"/>
      <c r="T129" s="209"/>
      <c r="U129" s="214"/>
      <c r="V129" s="210"/>
      <c r="W129" s="233"/>
      <c r="X129" s="207">
        <v>42</v>
      </c>
      <c r="Y129" s="232">
        <v>3</v>
      </c>
      <c r="Z129" s="233" t="s">
        <v>267</v>
      </c>
      <c r="AA129" s="207">
        <v>59</v>
      </c>
      <c r="AB129" s="234">
        <v>4</v>
      </c>
      <c r="AC129" s="233" t="s">
        <v>382</v>
      </c>
      <c r="AD129" s="207">
        <v>56</v>
      </c>
      <c r="AE129" s="232">
        <v>4</v>
      </c>
      <c r="AF129" s="233" t="s">
        <v>296</v>
      </c>
      <c r="AG129" s="211">
        <v>57</v>
      </c>
      <c r="AH129" s="232">
        <v>4</v>
      </c>
      <c r="AI129" s="209" t="s">
        <v>468</v>
      </c>
      <c r="AJ129" s="214">
        <v>60</v>
      </c>
      <c r="AK129" s="231">
        <v>4</v>
      </c>
      <c r="AL129" s="215" t="s">
        <v>287</v>
      </c>
      <c r="AM129" s="207">
        <v>56</v>
      </c>
      <c r="AN129" s="230">
        <v>4</v>
      </c>
      <c r="AO129" s="229" t="s">
        <v>457</v>
      </c>
      <c r="AP129" s="207">
        <v>59</v>
      </c>
      <c r="AQ129" s="230">
        <v>4</v>
      </c>
      <c r="AR129" s="229" t="s">
        <v>287</v>
      </c>
    </row>
    <row r="130" spans="1:44" ht="15">
      <c r="A130" s="243" t="s">
        <v>467</v>
      </c>
      <c r="B130" s="247" t="s">
        <v>76</v>
      </c>
      <c r="C130" s="237"/>
      <c r="D130" s="241"/>
      <c r="E130" s="236"/>
      <c r="F130" s="221"/>
      <c r="G130" s="240"/>
      <c r="H130" s="235"/>
      <c r="I130" s="221"/>
      <c r="J130" s="240"/>
      <c r="K130" s="235"/>
      <c r="L130" s="221"/>
      <c r="M130" s="240"/>
      <c r="N130" s="235"/>
      <c r="O130" s="221"/>
      <c r="P130" s="232"/>
      <c r="Q130" s="233"/>
      <c r="S130" s="232"/>
      <c r="T130" s="209"/>
      <c r="U130" s="214"/>
      <c r="V130" s="210"/>
      <c r="W130" s="233"/>
      <c r="Y130" s="232"/>
      <c r="Z130" s="233"/>
      <c r="AB130" s="234"/>
      <c r="AC130" s="233"/>
      <c r="AE130" s="232"/>
      <c r="AF130" s="233"/>
      <c r="AH130" s="232"/>
      <c r="AJ130" s="214">
        <v>34</v>
      </c>
      <c r="AK130" s="231">
        <v>3</v>
      </c>
      <c r="AL130" s="215" t="s">
        <v>226</v>
      </c>
      <c r="AN130" s="230"/>
      <c r="AO130" s="229"/>
      <c r="AQ130" s="230"/>
      <c r="AR130" s="229"/>
    </row>
    <row r="131" spans="1:44" ht="15">
      <c r="A131" s="239" t="s">
        <v>466</v>
      </c>
      <c r="B131" s="248" t="s">
        <v>17</v>
      </c>
      <c r="C131" s="237"/>
      <c r="D131" s="241"/>
      <c r="E131" s="236"/>
      <c r="F131" s="221"/>
      <c r="G131" s="240"/>
      <c r="H131" s="235"/>
      <c r="I131" s="221">
        <v>37</v>
      </c>
      <c r="J131" s="240">
        <v>4</v>
      </c>
      <c r="K131" s="235" t="s">
        <v>205</v>
      </c>
      <c r="L131" s="221">
        <v>47</v>
      </c>
      <c r="M131" s="240">
        <v>4</v>
      </c>
      <c r="N131" s="235" t="s">
        <v>205</v>
      </c>
      <c r="O131" s="221">
        <v>25</v>
      </c>
      <c r="P131" s="232">
        <v>2</v>
      </c>
      <c r="Q131" s="233" t="s">
        <v>265</v>
      </c>
      <c r="R131" s="207">
        <v>54</v>
      </c>
      <c r="S131" s="232">
        <v>4</v>
      </c>
      <c r="T131" s="209" t="s">
        <v>386</v>
      </c>
      <c r="U131" s="214">
        <v>54</v>
      </c>
      <c r="V131" s="210">
        <v>4</v>
      </c>
      <c r="W131" s="233" t="s">
        <v>284</v>
      </c>
      <c r="X131" s="207">
        <v>22</v>
      </c>
      <c r="Y131" s="232">
        <v>2</v>
      </c>
      <c r="Z131" s="233" t="s">
        <v>465</v>
      </c>
      <c r="AA131" s="207">
        <v>50</v>
      </c>
      <c r="AB131" s="234">
        <v>4</v>
      </c>
      <c r="AC131" s="233" t="s">
        <v>278</v>
      </c>
      <c r="AD131" s="207">
        <v>54</v>
      </c>
      <c r="AE131" s="232">
        <v>4</v>
      </c>
      <c r="AF131" s="233" t="s">
        <v>304</v>
      </c>
      <c r="AG131" s="211">
        <v>46</v>
      </c>
      <c r="AH131" s="232">
        <v>4</v>
      </c>
      <c r="AI131" s="209" t="s">
        <v>464</v>
      </c>
      <c r="AJ131" s="214">
        <v>12</v>
      </c>
      <c r="AK131" s="231">
        <v>2</v>
      </c>
      <c r="AL131" s="215" t="s">
        <v>229</v>
      </c>
      <c r="AN131" s="230"/>
      <c r="AO131" s="229"/>
      <c r="AP131" s="207">
        <v>54</v>
      </c>
      <c r="AQ131" s="230">
        <v>4</v>
      </c>
      <c r="AR131" s="229" t="s">
        <v>393</v>
      </c>
    </row>
    <row r="132" spans="1:44" ht="15">
      <c r="A132" s="239" t="s">
        <v>133</v>
      </c>
      <c r="B132" s="248" t="s">
        <v>20</v>
      </c>
      <c r="C132" s="237"/>
      <c r="D132" s="241"/>
      <c r="E132" s="236"/>
      <c r="F132" s="221"/>
      <c r="G132" s="240"/>
      <c r="H132" s="235"/>
      <c r="I132" s="221"/>
      <c r="J132" s="240"/>
      <c r="K132" s="235"/>
      <c r="L132" s="221"/>
      <c r="M132" s="240"/>
      <c r="N132" s="235"/>
      <c r="O132" s="221"/>
      <c r="P132" s="232"/>
      <c r="Q132" s="233"/>
      <c r="S132" s="232"/>
      <c r="T132" s="209"/>
      <c r="U132" s="214"/>
      <c r="V132" s="210"/>
      <c r="W132" s="233"/>
      <c r="Y132" s="232"/>
      <c r="Z132" s="233"/>
      <c r="AB132" s="234"/>
      <c r="AC132" s="233"/>
      <c r="AE132" s="232"/>
      <c r="AF132" s="233"/>
      <c r="AH132" s="232"/>
      <c r="AJ132" s="214"/>
      <c r="AK132" s="231"/>
      <c r="AL132" s="215"/>
      <c r="AN132" s="230"/>
      <c r="AO132" s="229"/>
      <c r="AP132" s="207">
        <v>22</v>
      </c>
      <c r="AQ132" s="230">
        <v>4</v>
      </c>
      <c r="AR132" s="229" t="s">
        <v>384</v>
      </c>
    </row>
    <row r="133" spans="1:44" ht="15">
      <c r="A133" s="239" t="s">
        <v>463</v>
      </c>
      <c r="B133" s="248" t="s">
        <v>76</v>
      </c>
      <c r="C133" s="237"/>
      <c r="D133" s="241"/>
      <c r="E133" s="236"/>
      <c r="F133" s="221"/>
      <c r="G133" s="240"/>
      <c r="H133" s="235"/>
      <c r="I133" s="221"/>
      <c r="J133" s="240"/>
      <c r="K133" s="235"/>
      <c r="L133" s="221"/>
      <c r="M133" s="240"/>
      <c r="N133" s="235"/>
      <c r="O133" s="221"/>
      <c r="P133" s="232"/>
      <c r="Q133" s="233"/>
      <c r="S133" s="232"/>
      <c r="T133" s="209"/>
      <c r="U133" s="214"/>
      <c r="V133" s="210"/>
      <c r="W133" s="233"/>
      <c r="Y133" s="232"/>
      <c r="Z133" s="233"/>
      <c r="AA133" s="207">
        <v>52</v>
      </c>
      <c r="AB133" s="234">
        <v>4</v>
      </c>
      <c r="AC133" s="233" t="s">
        <v>462</v>
      </c>
      <c r="AD133" s="207">
        <v>14</v>
      </c>
      <c r="AE133" s="232">
        <v>1</v>
      </c>
      <c r="AF133" s="233" t="s">
        <v>212</v>
      </c>
      <c r="AG133" s="211">
        <v>14</v>
      </c>
      <c r="AH133" s="232">
        <v>1</v>
      </c>
      <c r="AI133" s="209" t="s">
        <v>369</v>
      </c>
      <c r="AJ133" s="214"/>
      <c r="AK133" s="231"/>
      <c r="AL133" s="215"/>
      <c r="AN133" s="230"/>
      <c r="AO133" s="229"/>
      <c r="AQ133" s="230"/>
      <c r="AR133" s="229"/>
    </row>
    <row r="134" spans="1:44" ht="15">
      <c r="A134" s="239" t="s">
        <v>461</v>
      </c>
      <c r="B134" s="248" t="s">
        <v>76</v>
      </c>
      <c r="C134" s="237"/>
      <c r="D134" s="241"/>
      <c r="E134" s="236"/>
      <c r="F134" s="221"/>
      <c r="G134" s="240"/>
      <c r="H134" s="235"/>
      <c r="I134" s="221"/>
      <c r="J134" s="240"/>
      <c r="K134" s="235"/>
      <c r="L134" s="221"/>
      <c r="M134" s="240"/>
      <c r="N134" s="235"/>
      <c r="O134" s="221"/>
      <c r="P134" s="232"/>
      <c r="Q134" s="233"/>
      <c r="S134" s="232"/>
      <c r="T134" s="209"/>
      <c r="U134" s="214">
        <v>41</v>
      </c>
      <c r="V134" s="210">
        <v>4</v>
      </c>
      <c r="W134" s="233" t="s">
        <v>335</v>
      </c>
      <c r="X134" s="207">
        <v>44</v>
      </c>
      <c r="Y134" s="232">
        <v>4</v>
      </c>
      <c r="Z134" s="233" t="s">
        <v>332</v>
      </c>
      <c r="AA134" s="207">
        <v>57</v>
      </c>
      <c r="AB134" s="234">
        <v>4</v>
      </c>
      <c r="AC134" s="233" t="s">
        <v>335</v>
      </c>
      <c r="AD134" s="207">
        <v>35</v>
      </c>
      <c r="AE134" s="232">
        <v>3</v>
      </c>
      <c r="AF134" s="233" t="s">
        <v>328</v>
      </c>
      <c r="AG134" s="211">
        <v>53</v>
      </c>
      <c r="AH134" s="232">
        <v>4</v>
      </c>
      <c r="AI134" s="209" t="s">
        <v>213</v>
      </c>
      <c r="AJ134" s="214">
        <v>54</v>
      </c>
      <c r="AK134" s="231">
        <v>4</v>
      </c>
      <c r="AL134" s="215" t="s">
        <v>254</v>
      </c>
      <c r="AM134" s="207">
        <v>55</v>
      </c>
      <c r="AN134" s="230">
        <v>4</v>
      </c>
      <c r="AO134" s="229" t="s">
        <v>460</v>
      </c>
      <c r="AQ134" s="230"/>
      <c r="AR134" s="229"/>
    </row>
    <row r="135" spans="1:44" ht="15">
      <c r="A135" s="243" t="s">
        <v>459</v>
      </c>
      <c r="B135" s="247" t="s">
        <v>76</v>
      </c>
      <c r="C135" s="237">
        <v>55</v>
      </c>
      <c r="D135" s="241">
        <v>4</v>
      </c>
      <c r="E135" s="236" t="s">
        <v>201</v>
      </c>
      <c r="F135" s="221">
        <v>49</v>
      </c>
      <c r="G135" s="240">
        <v>4</v>
      </c>
      <c r="H135" s="235" t="s">
        <v>201</v>
      </c>
      <c r="I135" s="221">
        <v>51</v>
      </c>
      <c r="J135" s="240">
        <v>4</v>
      </c>
      <c r="K135" s="235" t="s">
        <v>201</v>
      </c>
      <c r="L135" s="219">
        <v>55</v>
      </c>
      <c r="M135" s="246">
        <v>4</v>
      </c>
      <c r="N135" s="245" t="s">
        <v>201</v>
      </c>
      <c r="O135" s="221">
        <v>51</v>
      </c>
      <c r="P135" s="232">
        <v>4</v>
      </c>
      <c r="Q135" s="233" t="s">
        <v>380</v>
      </c>
      <c r="R135" s="207">
        <v>51</v>
      </c>
      <c r="S135" s="232">
        <v>4</v>
      </c>
      <c r="T135" s="209" t="s">
        <v>221</v>
      </c>
      <c r="U135" s="214">
        <v>51</v>
      </c>
      <c r="V135" s="210">
        <v>4</v>
      </c>
      <c r="W135" s="233" t="s">
        <v>396</v>
      </c>
      <c r="X135" s="207">
        <v>51</v>
      </c>
      <c r="Y135" s="232">
        <v>4</v>
      </c>
      <c r="Z135" s="233" t="s">
        <v>458</v>
      </c>
      <c r="AA135" s="207">
        <v>53</v>
      </c>
      <c r="AB135" s="234">
        <v>4</v>
      </c>
      <c r="AC135" s="233" t="s">
        <v>377</v>
      </c>
      <c r="AD135" s="207">
        <v>57</v>
      </c>
      <c r="AE135" s="232">
        <v>4</v>
      </c>
      <c r="AF135" s="233" t="s">
        <v>357</v>
      </c>
      <c r="AG135" s="211">
        <v>57</v>
      </c>
      <c r="AH135" s="232">
        <v>4</v>
      </c>
      <c r="AI135" s="209" t="s">
        <v>457</v>
      </c>
      <c r="AJ135" s="214">
        <v>55</v>
      </c>
      <c r="AK135" s="231">
        <v>4</v>
      </c>
      <c r="AL135" s="215" t="s">
        <v>411</v>
      </c>
      <c r="AM135" s="207">
        <v>54</v>
      </c>
      <c r="AN135" s="230">
        <v>4</v>
      </c>
      <c r="AO135" s="229" t="s">
        <v>356</v>
      </c>
      <c r="AP135" s="207">
        <v>49</v>
      </c>
      <c r="AQ135" s="230">
        <v>4</v>
      </c>
      <c r="AR135" s="229" t="s">
        <v>221</v>
      </c>
    </row>
    <row r="136" spans="1:44" ht="15">
      <c r="A136" s="243" t="s">
        <v>456</v>
      </c>
      <c r="B136" s="247" t="s">
        <v>16</v>
      </c>
      <c r="C136" s="237">
        <v>50</v>
      </c>
      <c r="D136" s="241">
        <v>4</v>
      </c>
      <c r="E136" s="236" t="s">
        <v>201</v>
      </c>
      <c r="F136" s="221">
        <v>43</v>
      </c>
      <c r="G136" s="240">
        <v>4</v>
      </c>
      <c r="H136" s="235" t="s">
        <v>201</v>
      </c>
      <c r="I136" s="221">
        <v>48</v>
      </c>
      <c r="J136" s="240">
        <v>4</v>
      </c>
      <c r="K136" s="235" t="s">
        <v>201</v>
      </c>
      <c r="L136" s="221">
        <v>50</v>
      </c>
      <c r="M136" s="240">
        <v>4</v>
      </c>
      <c r="N136" s="235" t="s">
        <v>201</v>
      </c>
      <c r="O136" s="221">
        <v>51</v>
      </c>
      <c r="P136" s="232">
        <v>4</v>
      </c>
      <c r="Q136" s="233" t="s">
        <v>380</v>
      </c>
      <c r="R136" s="207">
        <v>50</v>
      </c>
      <c r="S136" s="232">
        <v>4</v>
      </c>
      <c r="T136" s="209" t="s">
        <v>455</v>
      </c>
      <c r="U136" s="214">
        <v>48</v>
      </c>
      <c r="V136" s="210">
        <v>4</v>
      </c>
      <c r="W136" s="233" t="s">
        <v>454</v>
      </c>
      <c r="X136" s="207">
        <v>49</v>
      </c>
      <c r="Y136" s="232">
        <v>4</v>
      </c>
      <c r="Z136" s="233" t="s">
        <v>295</v>
      </c>
      <c r="AA136" s="207">
        <v>50</v>
      </c>
      <c r="AB136" s="234">
        <v>4</v>
      </c>
      <c r="AC136" s="233" t="s">
        <v>444</v>
      </c>
      <c r="AD136" s="207">
        <v>52</v>
      </c>
      <c r="AE136" s="232">
        <v>4</v>
      </c>
      <c r="AF136" s="233" t="s">
        <v>444</v>
      </c>
      <c r="AG136" s="211">
        <v>44</v>
      </c>
      <c r="AH136" s="232">
        <v>4</v>
      </c>
      <c r="AI136" s="209" t="s">
        <v>300</v>
      </c>
      <c r="AJ136" s="214">
        <v>51</v>
      </c>
      <c r="AK136" s="231">
        <v>4</v>
      </c>
      <c r="AL136" s="215" t="s">
        <v>453</v>
      </c>
      <c r="AM136" s="207">
        <v>39</v>
      </c>
      <c r="AN136" s="230">
        <v>4</v>
      </c>
      <c r="AO136" s="229" t="s">
        <v>452</v>
      </c>
      <c r="AP136" s="207">
        <v>38</v>
      </c>
      <c r="AQ136" s="230">
        <v>4</v>
      </c>
      <c r="AR136" s="229" t="s">
        <v>451</v>
      </c>
    </row>
    <row r="137" spans="1:44" ht="15">
      <c r="A137" s="243" t="s">
        <v>450</v>
      </c>
      <c r="B137" s="247" t="s">
        <v>13</v>
      </c>
      <c r="C137" s="237"/>
      <c r="D137" s="241"/>
      <c r="E137" s="236"/>
      <c r="F137" s="221"/>
      <c r="G137" s="240"/>
      <c r="H137" s="235"/>
      <c r="I137" s="221"/>
      <c r="J137" s="240"/>
      <c r="K137" s="235"/>
      <c r="L137" s="221"/>
      <c r="M137" s="240"/>
      <c r="N137" s="235"/>
      <c r="O137" s="221"/>
      <c r="P137" s="232"/>
      <c r="Q137" s="233"/>
      <c r="S137" s="232"/>
      <c r="T137" s="209"/>
      <c r="U137" s="214"/>
      <c r="V137" s="210"/>
      <c r="W137" s="233"/>
      <c r="Y137" s="232"/>
      <c r="Z137" s="233"/>
      <c r="AB137" s="234"/>
      <c r="AC137" s="233"/>
      <c r="AE137" s="232"/>
      <c r="AF137" s="233"/>
      <c r="AH137" s="232"/>
      <c r="AJ137" s="214"/>
      <c r="AK137" s="231"/>
      <c r="AL137" s="215"/>
      <c r="AM137" s="207">
        <v>29</v>
      </c>
      <c r="AN137" s="230">
        <v>4</v>
      </c>
      <c r="AO137" s="229" t="s">
        <v>432</v>
      </c>
      <c r="AP137" s="207">
        <v>44</v>
      </c>
      <c r="AQ137" s="230">
        <v>4</v>
      </c>
      <c r="AR137" s="229" t="s">
        <v>366</v>
      </c>
    </row>
    <row r="138" spans="1:44" ht="15">
      <c r="A138" s="243" t="s">
        <v>449</v>
      </c>
      <c r="B138" s="247" t="s">
        <v>76</v>
      </c>
      <c r="C138" s="237"/>
      <c r="D138" s="241"/>
      <c r="E138" s="236"/>
      <c r="F138" s="221"/>
      <c r="G138" s="240"/>
      <c r="H138" s="235"/>
      <c r="I138" s="221"/>
      <c r="J138" s="240"/>
      <c r="K138" s="235"/>
      <c r="L138" s="221"/>
      <c r="M138" s="240"/>
      <c r="N138" s="235"/>
      <c r="O138" s="221"/>
      <c r="P138" s="232"/>
      <c r="Q138" s="233"/>
      <c r="S138" s="232"/>
      <c r="T138" s="209"/>
      <c r="U138" s="214"/>
      <c r="V138" s="210"/>
      <c r="W138" s="233"/>
      <c r="Y138" s="232"/>
      <c r="Z138" s="233"/>
      <c r="AA138" s="207">
        <v>25</v>
      </c>
      <c r="AB138" s="234">
        <v>2</v>
      </c>
      <c r="AC138" s="233" t="s">
        <v>203</v>
      </c>
      <c r="AE138" s="232"/>
      <c r="AF138" s="233"/>
      <c r="AH138" s="232"/>
      <c r="AJ138" s="214"/>
      <c r="AK138" s="231"/>
      <c r="AL138" s="215"/>
      <c r="AN138" s="230"/>
      <c r="AO138" s="229"/>
      <c r="AQ138" s="230"/>
      <c r="AR138" s="229"/>
    </row>
    <row r="139" spans="1:44" ht="15">
      <c r="A139" s="243" t="s">
        <v>448</v>
      </c>
      <c r="B139" s="247" t="s">
        <v>21</v>
      </c>
      <c r="C139" s="237"/>
      <c r="D139" s="241"/>
      <c r="E139" s="236"/>
      <c r="F139" s="221"/>
      <c r="G139" s="240"/>
      <c r="H139" s="235"/>
      <c r="I139" s="221"/>
      <c r="J139" s="240"/>
      <c r="K139" s="235"/>
      <c r="L139" s="221"/>
      <c r="M139" s="240"/>
      <c r="N139" s="235"/>
      <c r="O139" s="221"/>
      <c r="P139" s="232"/>
      <c r="Q139" s="233"/>
      <c r="S139" s="232"/>
      <c r="T139" s="209"/>
      <c r="U139" s="214"/>
      <c r="V139" s="210"/>
      <c r="W139" s="233"/>
      <c r="Y139" s="232"/>
      <c r="Z139" s="233"/>
      <c r="AB139" s="234"/>
      <c r="AC139" s="233"/>
      <c r="AE139" s="232"/>
      <c r="AF139" s="233"/>
      <c r="AH139" s="232"/>
      <c r="AJ139" s="214">
        <v>25</v>
      </c>
      <c r="AK139" s="231">
        <v>4</v>
      </c>
      <c r="AL139" s="215" t="s">
        <v>319</v>
      </c>
      <c r="AN139" s="230"/>
      <c r="AO139" s="229"/>
      <c r="AQ139" s="230"/>
      <c r="AR139" s="229"/>
    </row>
    <row r="140" spans="1:44" ht="15">
      <c r="A140" s="239" t="s">
        <v>447</v>
      </c>
      <c r="B140" s="248" t="s">
        <v>20</v>
      </c>
      <c r="C140" s="237">
        <v>18</v>
      </c>
      <c r="D140" s="241">
        <v>3</v>
      </c>
      <c r="E140" s="236" t="s">
        <v>205</v>
      </c>
      <c r="F140" s="221">
        <v>28</v>
      </c>
      <c r="G140" s="240">
        <v>3</v>
      </c>
      <c r="H140" s="235" t="s">
        <v>205</v>
      </c>
      <c r="I140" s="221"/>
      <c r="J140" s="240"/>
      <c r="K140" s="235"/>
      <c r="L140" s="221"/>
      <c r="M140" s="240"/>
      <c r="N140" s="235"/>
      <c r="O140" s="221"/>
      <c r="P140" s="232"/>
      <c r="Q140" s="233"/>
      <c r="S140" s="232"/>
      <c r="T140" s="209"/>
      <c r="U140" s="214"/>
      <c r="V140" s="210"/>
      <c r="W140" s="233"/>
      <c r="Y140" s="232"/>
      <c r="Z140" s="233"/>
      <c r="AB140" s="234"/>
      <c r="AC140" s="233"/>
      <c r="AE140" s="232"/>
      <c r="AF140" s="233"/>
      <c r="AH140" s="232"/>
      <c r="AJ140" s="214"/>
      <c r="AK140" s="231"/>
      <c r="AL140" s="215"/>
      <c r="AN140" s="230"/>
      <c r="AO140" s="229"/>
      <c r="AQ140" s="230"/>
      <c r="AR140" s="229"/>
    </row>
    <row r="141" spans="1:44" ht="15">
      <c r="A141" s="239" t="s">
        <v>115</v>
      </c>
      <c r="B141" s="248" t="s">
        <v>11</v>
      </c>
      <c r="C141" s="237"/>
      <c r="D141" s="241"/>
      <c r="E141" s="236"/>
      <c r="F141" s="221"/>
      <c r="G141" s="240"/>
      <c r="H141" s="235"/>
      <c r="I141" s="221"/>
      <c r="J141" s="240"/>
      <c r="K141" s="235"/>
      <c r="L141" s="221"/>
      <c r="M141" s="240"/>
      <c r="N141" s="235"/>
      <c r="O141" s="221"/>
      <c r="P141" s="232"/>
      <c r="Q141" s="233"/>
      <c r="S141" s="232"/>
      <c r="T141" s="209"/>
      <c r="U141" s="214">
        <v>48</v>
      </c>
      <c r="V141" s="210">
        <v>4</v>
      </c>
      <c r="W141" s="233" t="s">
        <v>316</v>
      </c>
      <c r="Y141" s="232"/>
      <c r="Z141" s="233"/>
      <c r="AB141" s="234"/>
      <c r="AC141" s="233"/>
      <c r="AD141" s="207">
        <v>40</v>
      </c>
      <c r="AE141" s="232">
        <v>3</v>
      </c>
      <c r="AF141" s="233" t="s">
        <v>269</v>
      </c>
      <c r="AG141" s="211">
        <v>46</v>
      </c>
      <c r="AH141" s="232">
        <v>4</v>
      </c>
      <c r="AI141" s="209" t="s">
        <v>217</v>
      </c>
      <c r="AJ141" s="214">
        <v>40</v>
      </c>
      <c r="AK141" s="231">
        <v>3</v>
      </c>
      <c r="AL141" s="215" t="s">
        <v>347</v>
      </c>
      <c r="AM141" s="207">
        <v>42</v>
      </c>
      <c r="AN141" s="230">
        <v>3</v>
      </c>
      <c r="AO141" s="229" t="s">
        <v>378</v>
      </c>
      <c r="AP141" s="207">
        <v>52</v>
      </c>
      <c r="AQ141" s="230">
        <v>4</v>
      </c>
      <c r="AR141" s="229" t="s">
        <v>315</v>
      </c>
    </row>
    <row r="142" spans="1:44" ht="15">
      <c r="A142" s="239" t="s">
        <v>446</v>
      </c>
      <c r="B142" s="248" t="s">
        <v>76</v>
      </c>
      <c r="C142" s="237">
        <v>43</v>
      </c>
      <c r="D142" s="241">
        <v>4</v>
      </c>
      <c r="E142" s="236" t="s">
        <v>243</v>
      </c>
      <c r="F142" s="221"/>
      <c r="G142" s="240"/>
      <c r="H142" s="235"/>
      <c r="I142" s="221"/>
      <c r="J142" s="240"/>
      <c r="K142" s="235"/>
      <c r="L142" s="221"/>
      <c r="M142" s="240"/>
      <c r="N142" s="235"/>
      <c r="O142" s="221">
        <v>9</v>
      </c>
      <c r="P142" s="232">
        <v>1</v>
      </c>
      <c r="Q142" s="233" t="s">
        <v>394</v>
      </c>
      <c r="S142" s="232"/>
      <c r="T142" s="209"/>
      <c r="U142" s="214"/>
      <c r="V142" s="210"/>
      <c r="W142" s="233"/>
      <c r="Y142" s="232"/>
      <c r="Z142" s="233"/>
      <c r="AB142" s="234"/>
      <c r="AC142" s="233"/>
      <c r="AE142" s="232"/>
      <c r="AF142" s="233"/>
      <c r="AH142" s="232"/>
      <c r="AJ142" s="214"/>
      <c r="AK142" s="231"/>
      <c r="AL142" s="215"/>
      <c r="AN142" s="230"/>
      <c r="AO142" s="229"/>
      <c r="AQ142" s="230"/>
      <c r="AR142" s="229"/>
    </row>
    <row r="143" spans="1:44" ht="15">
      <c r="A143" s="239" t="s">
        <v>172</v>
      </c>
      <c r="B143" s="248" t="s">
        <v>16</v>
      </c>
      <c r="C143" s="237">
        <v>48</v>
      </c>
      <c r="D143" s="241">
        <v>4</v>
      </c>
      <c r="E143" s="236" t="s">
        <v>205</v>
      </c>
      <c r="F143" s="221">
        <v>41</v>
      </c>
      <c r="G143" s="240">
        <v>4</v>
      </c>
      <c r="H143" s="235" t="s">
        <v>205</v>
      </c>
      <c r="I143" s="221">
        <v>46</v>
      </c>
      <c r="J143" s="240">
        <v>4</v>
      </c>
      <c r="K143" s="235" t="s">
        <v>205</v>
      </c>
      <c r="L143" s="221">
        <v>53</v>
      </c>
      <c r="M143" s="240">
        <v>4</v>
      </c>
      <c r="N143" s="235" t="s">
        <v>205</v>
      </c>
      <c r="O143" s="221">
        <v>48</v>
      </c>
      <c r="P143" s="232">
        <v>4</v>
      </c>
      <c r="Q143" s="233" t="s">
        <v>310</v>
      </c>
      <c r="R143" s="207">
        <v>53</v>
      </c>
      <c r="S143" s="232">
        <v>4</v>
      </c>
      <c r="T143" s="209" t="s">
        <v>315</v>
      </c>
      <c r="U143" s="214">
        <v>50</v>
      </c>
      <c r="V143" s="210">
        <v>4</v>
      </c>
      <c r="W143" s="233" t="s">
        <v>298</v>
      </c>
      <c r="X143" s="207">
        <v>48</v>
      </c>
      <c r="Y143" s="232">
        <v>4</v>
      </c>
      <c r="Z143" s="233" t="s">
        <v>445</v>
      </c>
      <c r="AA143" s="207">
        <v>48</v>
      </c>
      <c r="AB143" s="234">
        <v>4</v>
      </c>
      <c r="AC143" s="233" t="s">
        <v>427</v>
      </c>
      <c r="AD143" s="207">
        <v>43</v>
      </c>
      <c r="AE143" s="232">
        <v>4</v>
      </c>
      <c r="AF143" s="233" t="s">
        <v>293</v>
      </c>
      <c r="AG143" s="211">
        <v>49</v>
      </c>
      <c r="AH143" s="232">
        <v>4</v>
      </c>
      <c r="AI143" s="209" t="s">
        <v>444</v>
      </c>
      <c r="AJ143" s="214">
        <v>47</v>
      </c>
      <c r="AK143" s="231">
        <v>5</v>
      </c>
      <c r="AL143" s="215" t="s">
        <v>301</v>
      </c>
      <c r="AM143" s="207">
        <v>44</v>
      </c>
      <c r="AN143" s="230">
        <v>4</v>
      </c>
      <c r="AO143" s="229" t="s">
        <v>443</v>
      </c>
      <c r="AP143" s="207">
        <v>49</v>
      </c>
      <c r="AQ143" s="230">
        <v>4</v>
      </c>
      <c r="AR143" s="229" t="s">
        <v>442</v>
      </c>
    </row>
    <row r="144" spans="1:44" ht="15">
      <c r="A144" s="239" t="s">
        <v>441</v>
      </c>
      <c r="B144" s="248" t="s">
        <v>16</v>
      </c>
      <c r="C144" s="237">
        <v>47</v>
      </c>
      <c r="D144" s="241">
        <v>4</v>
      </c>
      <c r="E144" s="236" t="s">
        <v>224</v>
      </c>
      <c r="F144" s="221">
        <v>55</v>
      </c>
      <c r="G144" s="240">
        <v>4</v>
      </c>
      <c r="H144" s="235" t="s">
        <v>224</v>
      </c>
      <c r="I144" s="221">
        <v>44</v>
      </c>
      <c r="J144" s="240">
        <v>4</v>
      </c>
      <c r="K144" s="235" t="s">
        <v>224</v>
      </c>
      <c r="L144" s="221">
        <v>52</v>
      </c>
      <c r="M144" s="240">
        <v>4</v>
      </c>
      <c r="N144" s="235" t="s">
        <v>224</v>
      </c>
      <c r="O144" s="221">
        <v>51</v>
      </c>
      <c r="P144" s="232">
        <v>4</v>
      </c>
      <c r="Q144" s="233" t="s">
        <v>238</v>
      </c>
      <c r="R144" s="207">
        <v>47</v>
      </c>
      <c r="S144" s="232">
        <v>4</v>
      </c>
      <c r="T144" s="209" t="s">
        <v>237</v>
      </c>
      <c r="U144" s="214">
        <v>47</v>
      </c>
      <c r="V144" s="210">
        <v>4</v>
      </c>
      <c r="W144" s="233" t="s">
        <v>238</v>
      </c>
      <c r="X144" s="207">
        <v>25</v>
      </c>
      <c r="Y144" s="232">
        <v>3</v>
      </c>
      <c r="Z144" s="233" t="s">
        <v>440</v>
      </c>
      <c r="AB144" s="234"/>
      <c r="AC144" s="233"/>
      <c r="AE144" s="232"/>
      <c r="AF144" s="233"/>
      <c r="AH144" s="232"/>
      <c r="AJ144" s="214"/>
      <c r="AK144" s="231"/>
      <c r="AL144" s="215"/>
      <c r="AN144" s="230"/>
      <c r="AO144" s="229"/>
      <c r="AQ144" s="230"/>
      <c r="AR144" s="229"/>
    </row>
    <row r="145" spans="1:44" ht="15">
      <c r="A145" s="243" t="s">
        <v>439</v>
      </c>
      <c r="B145" s="248" t="s">
        <v>76</v>
      </c>
      <c r="C145" s="237"/>
      <c r="D145" s="241"/>
      <c r="E145" s="236"/>
      <c r="F145" s="221"/>
      <c r="G145" s="240"/>
      <c r="H145" s="235"/>
      <c r="I145" s="221"/>
      <c r="J145" s="240"/>
      <c r="K145" s="235"/>
      <c r="L145" s="221"/>
      <c r="M145" s="240"/>
      <c r="N145" s="235"/>
      <c r="O145" s="221">
        <v>58</v>
      </c>
      <c r="P145" s="232">
        <v>4</v>
      </c>
      <c r="Q145" s="233" t="s">
        <v>438</v>
      </c>
      <c r="S145" s="232"/>
      <c r="T145" s="209"/>
      <c r="U145" s="214">
        <v>53</v>
      </c>
      <c r="V145" s="210">
        <v>4</v>
      </c>
      <c r="W145" s="233" t="s">
        <v>438</v>
      </c>
      <c r="Y145" s="232"/>
      <c r="Z145" s="233"/>
      <c r="AA145" s="207">
        <v>56</v>
      </c>
      <c r="AB145" s="234">
        <v>4</v>
      </c>
      <c r="AC145" s="233" t="s">
        <v>438</v>
      </c>
      <c r="AD145" s="207">
        <v>54</v>
      </c>
      <c r="AE145" s="232">
        <v>4</v>
      </c>
      <c r="AF145" s="233" t="s">
        <v>237</v>
      </c>
      <c r="AG145" s="211">
        <v>51</v>
      </c>
      <c r="AH145" s="232">
        <v>4</v>
      </c>
      <c r="AI145" s="209" t="s">
        <v>438</v>
      </c>
      <c r="AJ145" s="214">
        <v>54</v>
      </c>
      <c r="AK145" s="231">
        <v>4</v>
      </c>
      <c r="AL145" s="215" t="s">
        <v>438</v>
      </c>
      <c r="AM145" s="207">
        <v>56</v>
      </c>
      <c r="AN145" s="230">
        <v>4</v>
      </c>
      <c r="AO145" s="229" t="s">
        <v>438</v>
      </c>
      <c r="AP145" s="207">
        <v>36</v>
      </c>
      <c r="AQ145" s="230">
        <v>3</v>
      </c>
      <c r="AR145" s="229" t="s">
        <v>438</v>
      </c>
    </row>
    <row r="146" spans="1:44" ht="15">
      <c r="A146" s="243" t="s">
        <v>134</v>
      </c>
      <c r="B146" s="248" t="s">
        <v>19</v>
      </c>
      <c r="C146" s="237"/>
      <c r="D146" s="241"/>
      <c r="E146" s="236"/>
      <c r="F146" s="221"/>
      <c r="G146" s="240"/>
      <c r="H146" s="235"/>
      <c r="I146" s="221"/>
      <c r="J146" s="240"/>
      <c r="K146" s="235"/>
      <c r="L146" s="221"/>
      <c r="M146" s="240"/>
      <c r="N146" s="235"/>
      <c r="O146" s="221"/>
      <c r="P146" s="232"/>
      <c r="Q146" s="233"/>
      <c r="S146" s="232"/>
      <c r="T146" s="209"/>
      <c r="U146" s="214"/>
      <c r="V146" s="210"/>
      <c r="W146" s="233"/>
      <c r="Y146" s="232"/>
      <c r="Z146" s="233"/>
      <c r="AB146" s="234"/>
      <c r="AC146" s="233"/>
      <c r="AE146" s="232"/>
      <c r="AF146" s="233"/>
      <c r="AH146" s="232"/>
      <c r="AJ146" s="214"/>
      <c r="AK146" s="231"/>
      <c r="AL146" s="215"/>
      <c r="AM146" s="207">
        <v>30</v>
      </c>
      <c r="AN146" s="230">
        <v>4</v>
      </c>
      <c r="AO146" s="229" t="s">
        <v>437</v>
      </c>
      <c r="AP146" s="207">
        <v>27</v>
      </c>
      <c r="AQ146" s="230">
        <v>4</v>
      </c>
      <c r="AR146" s="229" t="s">
        <v>270</v>
      </c>
    </row>
    <row r="147" spans="1:44" ht="15">
      <c r="A147" s="239" t="s">
        <v>436</v>
      </c>
      <c r="B147" s="248" t="s">
        <v>11</v>
      </c>
      <c r="C147" s="237">
        <v>38</v>
      </c>
      <c r="D147" s="241">
        <v>4</v>
      </c>
      <c r="E147" s="236" t="s">
        <v>224</v>
      </c>
      <c r="F147" s="221">
        <v>35</v>
      </c>
      <c r="G147" s="240">
        <v>4</v>
      </c>
      <c r="H147" s="235" t="s">
        <v>224</v>
      </c>
      <c r="I147" s="221"/>
      <c r="J147" s="240"/>
      <c r="K147" s="235"/>
      <c r="L147" s="221">
        <v>31</v>
      </c>
      <c r="M147" s="240">
        <v>4</v>
      </c>
      <c r="N147" s="235" t="s">
        <v>224</v>
      </c>
      <c r="O147" s="221"/>
      <c r="P147" s="232"/>
      <c r="Q147" s="233"/>
      <c r="S147" s="232"/>
      <c r="T147" s="209"/>
      <c r="U147" s="214"/>
      <c r="V147" s="210"/>
      <c r="W147" s="233"/>
      <c r="Y147" s="232"/>
      <c r="Z147" s="233"/>
      <c r="AB147" s="234"/>
      <c r="AC147" s="233"/>
      <c r="AE147" s="232"/>
      <c r="AF147" s="233"/>
      <c r="AH147" s="232"/>
      <c r="AJ147" s="214"/>
      <c r="AK147" s="231"/>
      <c r="AL147" s="215"/>
      <c r="AN147" s="230"/>
      <c r="AO147" s="229"/>
      <c r="AQ147" s="230"/>
      <c r="AR147" s="229"/>
    </row>
    <row r="148" spans="1:44" ht="15">
      <c r="A148" s="239" t="s">
        <v>435</v>
      </c>
      <c r="B148" s="248" t="s">
        <v>13</v>
      </c>
      <c r="C148" s="237">
        <v>25</v>
      </c>
      <c r="D148" s="241">
        <v>3</v>
      </c>
      <c r="E148" s="236" t="s">
        <v>205</v>
      </c>
      <c r="F148" s="221"/>
      <c r="G148" s="240"/>
      <c r="H148" s="235"/>
      <c r="I148" s="221"/>
      <c r="J148" s="240"/>
      <c r="K148" s="235"/>
      <c r="L148" s="221"/>
      <c r="M148" s="240"/>
      <c r="N148" s="235"/>
      <c r="O148" s="221"/>
      <c r="P148" s="232"/>
      <c r="Q148" s="233"/>
      <c r="S148" s="232"/>
      <c r="T148" s="209"/>
      <c r="U148" s="214"/>
      <c r="V148" s="210"/>
      <c r="W148" s="233"/>
      <c r="Y148" s="232"/>
      <c r="Z148" s="233"/>
      <c r="AB148" s="234"/>
      <c r="AC148" s="233"/>
      <c r="AE148" s="232"/>
      <c r="AF148" s="233"/>
      <c r="AH148" s="232"/>
      <c r="AJ148" s="214"/>
      <c r="AK148" s="231"/>
      <c r="AL148" s="215"/>
      <c r="AN148" s="230"/>
      <c r="AO148" s="229"/>
      <c r="AQ148" s="230"/>
      <c r="AR148" s="229"/>
    </row>
    <row r="149" spans="1:44" ht="15">
      <c r="A149" s="243" t="s">
        <v>434</v>
      </c>
      <c r="B149" s="247" t="s">
        <v>16</v>
      </c>
      <c r="C149" s="237">
        <v>46</v>
      </c>
      <c r="D149" s="241">
        <v>4</v>
      </c>
      <c r="E149" s="236" t="s">
        <v>205</v>
      </c>
      <c r="F149" s="221">
        <v>51</v>
      </c>
      <c r="G149" s="240">
        <v>4</v>
      </c>
      <c r="H149" s="235" t="s">
        <v>205</v>
      </c>
      <c r="I149" s="221">
        <v>55</v>
      </c>
      <c r="J149" s="240">
        <v>4</v>
      </c>
      <c r="K149" s="235" t="s">
        <v>205</v>
      </c>
      <c r="L149" s="219">
        <v>55</v>
      </c>
      <c r="M149" s="246">
        <v>4</v>
      </c>
      <c r="N149" s="245" t="s">
        <v>201</v>
      </c>
      <c r="O149" s="221">
        <v>50</v>
      </c>
      <c r="P149" s="232">
        <v>4</v>
      </c>
      <c r="Q149" s="233" t="s">
        <v>433</v>
      </c>
      <c r="R149" s="207">
        <v>17</v>
      </c>
      <c r="S149" s="232">
        <v>2</v>
      </c>
      <c r="T149" s="209" t="s">
        <v>302</v>
      </c>
      <c r="U149" s="214"/>
      <c r="V149" s="210"/>
      <c r="W149" s="233"/>
      <c r="Y149" s="232"/>
      <c r="Z149" s="233"/>
      <c r="AA149" s="207">
        <v>32</v>
      </c>
      <c r="AB149" s="234">
        <v>4</v>
      </c>
      <c r="AC149" s="233" t="s">
        <v>425</v>
      </c>
      <c r="AE149" s="232"/>
      <c r="AF149" s="233"/>
      <c r="AG149" s="211">
        <v>2</v>
      </c>
      <c r="AH149" s="232">
        <v>1</v>
      </c>
      <c r="AI149" s="209" t="s">
        <v>432</v>
      </c>
      <c r="AJ149" s="214"/>
      <c r="AK149" s="231"/>
      <c r="AL149" s="215"/>
      <c r="AN149" s="230"/>
      <c r="AO149" s="229"/>
      <c r="AQ149" s="230"/>
      <c r="AR149" s="229"/>
    </row>
    <row r="150" spans="1:44" ht="15">
      <c r="A150" s="243" t="s">
        <v>431</v>
      </c>
      <c r="B150" s="247" t="s">
        <v>17</v>
      </c>
      <c r="C150" s="237"/>
      <c r="D150" s="241"/>
      <c r="E150" s="236"/>
      <c r="F150" s="221"/>
      <c r="G150" s="240"/>
      <c r="H150" s="235"/>
      <c r="I150" s="221"/>
      <c r="J150" s="240"/>
      <c r="K150" s="235"/>
      <c r="L150" s="219"/>
      <c r="M150" s="246"/>
      <c r="N150" s="245"/>
      <c r="O150" s="221"/>
      <c r="P150" s="232"/>
      <c r="Q150" s="233"/>
      <c r="R150" s="207">
        <v>30</v>
      </c>
      <c r="S150" s="232">
        <v>4</v>
      </c>
      <c r="T150" s="209" t="s">
        <v>341</v>
      </c>
      <c r="U150" s="214">
        <v>35</v>
      </c>
      <c r="V150" s="210">
        <v>4</v>
      </c>
      <c r="W150" s="233" t="s">
        <v>430</v>
      </c>
      <c r="X150" s="207">
        <v>46</v>
      </c>
      <c r="Y150" s="232">
        <v>4</v>
      </c>
      <c r="Z150" s="233" t="s">
        <v>343</v>
      </c>
      <c r="AB150" s="234"/>
      <c r="AC150" s="233"/>
      <c r="AE150" s="232"/>
      <c r="AF150" s="233"/>
      <c r="AH150" s="232"/>
      <c r="AJ150" s="214"/>
      <c r="AK150" s="231"/>
      <c r="AL150" s="215"/>
      <c r="AN150" s="230"/>
      <c r="AO150" s="229"/>
      <c r="AQ150" s="230"/>
      <c r="AR150" s="229"/>
    </row>
    <row r="151" spans="1:44" ht="15">
      <c r="A151" s="239" t="s">
        <v>429</v>
      </c>
      <c r="B151" s="248" t="s">
        <v>17</v>
      </c>
      <c r="C151" s="237"/>
      <c r="D151" s="241"/>
      <c r="E151" s="236"/>
      <c r="F151" s="221">
        <v>10</v>
      </c>
      <c r="G151" s="240">
        <v>1</v>
      </c>
      <c r="H151" s="235" t="s">
        <v>205</v>
      </c>
      <c r="I151" s="221">
        <v>35</v>
      </c>
      <c r="J151" s="240">
        <v>4</v>
      </c>
      <c r="K151" s="235" t="s">
        <v>205</v>
      </c>
      <c r="L151" s="221">
        <v>35</v>
      </c>
      <c r="M151" s="240">
        <v>4</v>
      </c>
      <c r="N151" s="235" t="s">
        <v>205</v>
      </c>
      <c r="O151" s="221">
        <v>47</v>
      </c>
      <c r="P151" s="232">
        <v>4</v>
      </c>
      <c r="Q151" s="233" t="s">
        <v>361</v>
      </c>
      <c r="R151" s="207">
        <v>45</v>
      </c>
      <c r="S151" s="232">
        <v>4</v>
      </c>
      <c r="T151" s="209" t="s">
        <v>269</v>
      </c>
      <c r="U151" s="214">
        <v>47</v>
      </c>
      <c r="V151" s="210">
        <v>4</v>
      </c>
      <c r="W151" s="233" t="s">
        <v>428</v>
      </c>
      <c r="X151" s="207">
        <v>41</v>
      </c>
      <c r="Y151" s="232">
        <v>4</v>
      </c>
      <c r="Z151" s="233" t="s">
        <v>427</v>
      </c>
      <c r="AA151" s="207">
        <v>46</v>
      </c>
      <c r="AB151" s="234">
        <v>4</v>
      </c>
      <c r="AC151" s="233" t="s">
        <v>426</v>
      </c>
      <c r="AD151" s="207">
        <v>40</v>
      </c>
      <c r="AE151" s="232">
        <v>4</v>
      </c>
      <c r="AF151" s="233" t="s">
        <v>425</v>
      </c>
      <c r="AH151" s="232"/>
      <c r="AJ151" s="214"/>
      <c r="AK151" s="231"/>
      <c r="AL151" s="215"/>
      <c r="AM151" s="207">
        <v>41</v>
      </c>
      <c r="AN151" s="230">
        <v>4</v>
      </c>
      <c r="AO151" s="229" t="s">
        <v>297</v>
      </c>
      <c r="AP151" s="207">
        <v>48</v>
      </c>
      <c r="AQ151" s="230">
        <v>4</v>
      </c>
      <c r="AR151" s="229" t="s">
        <v>424</v>
      </c>
    </row>
    <row r="152" spans="1:44" ht="15">
      <c r="A152" s="239" t="s">
        <v>423</v>
      </c>
      <c r="B152" s="248" t="s">
        <v>20</v>
      </c>
      <c r="C152" s="237"/>
      <c r="D152" s="241"/>
      <c r="E152" s="236"/>
      <c r="F152" s="221"/>
      <c r="G152" s="240"/>
      <c r="H152" s="235"/>
      <c r="I152" s="221">
        <v>36</v>
      </c>
      <c r="J152" s="240">
        <v>4</v>
      </c>
      <c r="K152" s="235" t="s">
        <v>205</v>
      </c>
      <c r="L152" s="221">
        <v>48</v>
      </c>
      <c r="M152" s="240">
        <v>4</v>
      </c>
      <c r="N152" s="235" t="s">
        <v>205</v>
      </c>
      <c r="O152" s="221">
        <v>43</v>
      </c>
      <c r="P152" s="232">
        <v>4</v>
      </c>
      <c r="Q152" s="233" t="s">
        <v>204</v>
      </c>
      <c r="R152" s="207">
        <v>42</v>
      </c>
      <c r="S152" s="232">
        <v>4</v>
      </c>
      <c r="T152" s="209" t="s">
        <v>422</v>
      </c>
      <c r="U152" s="214"/>
      <c r="V152" s="210"/>
      <c r="W152" s="233"/>
      <c r="Y152" s="232"/>
      <c r="Z152" s="233"/>
      <c r="AB152" s="234"/>
      <c r="AC152" s="233"/>
      <c r="AE152" s="232"/>
      <c r="AF152" s="233"/>
      <c r="AH152" s="232"/>
      <c r="AJ152" s="214"/>
      <c r="AK152" s="231"/>
      <c r="AL152" s="215"/>
      <c r="AN152" s="230"/>
      <c r="AO152" s="229"/>
      <c r="AQ152" s="230"/>
      <c r="AR152" s="229"/>
    </row>
    <row r="153" spans="1:44" ht="15">
      <c r="A153" s="239" t="s">
        <v>116</v>
      </c>
      <c r="B153" s="248" t="s">
        <v>17</v>
      </c>
      <c r="C153" s="237"/>
      <c r="D153" s="241"/>
      <c r="E153" s="236"/>
      <c r="F153" s="221"/>
      <c r="G153" s="240"/>
      <c r="H153" s="235"/>
      <c r="I153" s="221"/>
      <c r="J153" s="240"/>
      <c r="K153" s="235"/>
      <c r="L153" s="221"/>
      <c r="M153" s="240"/>
      <c r="N153" s="235"/>
      <c r="O153" s="221"/>
      <c r="P153" s="232"/>
      <c r="Q153" s="233"/>
      <c r="S153" s="232"/>
      <c r="T153" s="209"/>
      <c r="U153" s="214"/>
      <c r="V153" s="210"/>
      <c r="W153" s="233"/>
      <c r="Y153" s="232"/>
      <c r="Z153" s="233"/>
      <c r="AB153" s="234"/>
      <c r="AC153" s="233"/>
      <c r="AE153" s="232"/>
      <c r="AF153" s="233"/>
      <c r="AH153" s="232"/>
      <c r="AJ153" s="214"/>
      <c r="AK153" s="231"/>
      <c r="AL153" s="215"/>
      <c r="AN153" s="230"/>
      <c r="AO153" s="229"/>
      <c r="AP153" s="207">
        <v>52</v>
      </c>
      <c r="AQ153" s="230">
        <v>4</v>
      </c>
      <c r="AR153" s="229" t="s">
        <v>338</v>
      </c>
    </row>
    <row r="154" spans="1:44" ht="15">
      <c r="A154" s="250" t="s">
        <v>421</v>
      </c>
      <c r="B154" s="248" t="s">
        <v>76</v>
      </c>
      <c r="C154" s="237"/>
      <c r="D154" s="241"/>
      <c r="E154" s="236"/>
      <c r="F154" s="221"/>
      <c r="G154" s="240"/>
      <c r="H154" s="235"/>
      <c r="I154" s="221"/>
      <c r="J154" s="240"/>
      <c r="K154" s="235"/>
      <c r="L154" s="221"/>
      <c r="M154" s="240"/>
      <c r="N154" s="235"/>
      <c r="O154" s="221">
        <v>6</v>
      </c>
      <c r="P154" s="232">
        <v>1</v>
      </c>
      <c r="Q154" s="233" t="s">
        <v>420</v>
      </c>
      <c r="S154" s="232"/>
      <c r="T154" s="209"/>
      <c r="U154" s="214">
        <v>16</v>
      </c>
      <c r="V154" s="210">
        <v>2</v>
      </c>
      <c r="W154" s="233" t="s">
        <v>281</v>
      </c>
      <c r="Y154" s="232"/>
      <c r="Z154" s="233"/>
      <c r="AB154" s="234"/>
      <c r="AC154" s="233"/>
      <c r="AE154" s="232"/>
      <c r="AF154" s="233"/>
      <c r="AH154" s="232"/>
      <c r="AJ154" s="214"/>
      <c r="AK154" s="231"/>
      <c r="AL154" s="215"/>
      <c r="AN154" s="230"/>
      <c r="AO154" s="229"/>
      <c r="AQ154" s="230"/>
      <c r="AR154" s="229"/>
    </row>
    <row r="155" spans="1:44" ht="15">
      <c r="A155" s="199" t="s">
        <v>419</v>
      </c>
      <c r="B155" s="248" t="s">
        <v>16</v>
      </c>
      <c r="C155" s="237">
        <v>28</v>
      </c>
      <c r="D155" s="241">
        <v>4</v>
      </c>
      <c r="E155" s="236" t="s">
        <v>224</v>
      </c>
      <c r="F155" s="221">
        <v>21</v>
      </c>
      <c r="G155" s="240">
        <v>4</v>
      </c>
      <c r="H155" s="235" t="s">
        <v>224</v>
      </c>
      <c r="I155" s="221">
        <v>44</v>
      </c>
      <c r="J155" s="240">
        <v>4</v>
      </c>
      <c r="K155" s="235" t="s">
        <v>224</v>
      </c>
      <c r="L155" s="221">
        <v>42</v>
      </c>
      <c r="M155" s="240">
        <v>4</v>
      </c>
      <c r="N155" s="235" t="s">
        <v>224</v>
      </c>
      <c r="O155" s="221"/>
      <c r="P155" s="232"/>
      <c r="Q155" s="233"/>
      <c r="S155" s="232"/>
      <c r="T155" s="209"/>
      <c r="U155" s="214"/>
      <c r="V155" s="210"/>
      <c r="W155" s="233"/>
      <c r="Y155" s="232"/>
      <c r="Z155" s="233"/>
      <c r="AB155" s="234"/>
      <c r="AC155" s="233"/>
      <c r="AE155" s="232"/>
      <c r="AF155" s="233"/>
      <c r="AH155" s="232"/>
      <c r="AJ155" s="214"/>
      <c r="AK155" s="231"/>
      <c r="AL155" s="215"/>
      <c r="AN155" s="230"/>
      <c r="AO155" s="229"/>
      <c r="AQ155" s="230"/>
      <c r="AR155" s="229"/>
    </row>
    <row r="156" spans="1:44" ht="15">
      <c r="A156" s="239" t="s">
        <v>418</v>
      </c>
      <c r="B156" s="248" t="s">
        <v>11</v>
      </c>
      <c r="C156" s="237">
        <v>16</v>
      </c>
      <c r="D156" s="241">
        <v>2</v>
      </c>
      <c r="E156" s="236" t="s">
        <v>224</v>
      </c>
      <c r="F156" s="221"/>
      <c r="G156" s="240"/>
      <c r="H156" s="235"/>
      <c r="I156" s="221"/>
      <c r="J156" s="240"/>
      <c r="K156" s="235"/>
      <c r="L156" s="221"/>
      <c r="M156" s="240"/>
      <c r="N156" s="235"/>
      <c r="O156" s="221"/>
      <c r="P156" s="232"/>
      <c r="Q156" s="233"/>
      <c r="S156" s="232"/>
      <c r="T156" s="209"/>
      <c r="U156" s="214"/>
      <c r="V156" s="210"/>
      <c r="W156" s="233"/>
      <c r="Y156" s="232"/>
      <c r="Z156" s="233"/>
      <c r="AB156" s="234"/>
      <c r="AC156" s="233"/>
      <c r="AE156" s="232"/>
      <c r="AF156" s="233"/>
      <c r="AH156" s="232"/>
      <c r="AJ156" s="214"/>
      <c r="AK156" s="231"/>
      <c r="AL156" s="215"/>
      <c r="AN156" s="230"/>
      <c r="AO156" s="229"/>
      <c r="AQ156" s="230"/>
      <c r="AR156" s="229"/>
    </row>
    <row r="157" spans="1:44" ht="15">
      <c r="A157" s="239" t="s">
        <v>417</v>
      </c>
      <c r="B157" s="248" t="s">
        <v>13</v>
      </c>
      <c r="C157" s="237"/>
      <c r="D157" s="241"/>
      <c r="E157" s="236"/>
      <c r="F157" s="221"/>
      <c r="G157" s="240"/>
      <c r="H157" s="235"/>
      <c r="I157" s="221"/>
      <c r="J157" s="240"/>
      <c r="K157" s="235"/>
      <c r="L157" s="221"/>
      <c r="M157" s="240"/>
      <c r="N157" s="235"/>
      <c r="O157" s="221"/>
      <c r="P157" s="232"/>
      <c r="Q157" s="233"/>
      <c r="R157" s="207">
        <v>46</v>
      </c>
      <c r="S157" s="232">
        <v>4</v>
      </c>
      <c r="T157" s="209" t="s">
        <v>416</v>
      </c>
      <c r="U157" s="214">
        <v>36</v>
      </c>
      <c r="V157" s="210">
        <v>4</v>
      </c>
      <c r="W157" s="233" t="s">
        <v>212</v>
      </c>
      <c r="Y157" s="232"/>
      <c r="Z157" s="233"/>
      <c r="AB157" s="234"/>
      <c r="AC157" s="233"/>
      <c r="AD157" s="207">
        <v>13</v>
      </c>
      <c r="AE157" s="232">
        <v>1</v>
      </c>
      <c r="AF157" s="233" t="s">
        <v>231</v>
      </c>
      <c r="AH157" s="232"/>
      <c r="AJ157" s="214">
        <v>18</v>
      </c>
      <c r="AK157" s="231">
        <v>2</v>
      </c>
      <c r="AL157" s="215" t="s">
        <v>415</v>
      </c>
      <c r="AN157" s="230"/>
      <c r="AO157" s="229"/>
      <c r="AQ157" s="230"/>
      <c r="AR157" s="229"/>
    </row>
    <row r="158" spans="1:44" ht="15">
      <c r="A158" s="199" t="s">
        <v>414</v>
      </c>
      <c r="B158" s="247" t="s">
        <v>12</v>
      </c>
      <c r="C158" s="237">
        <v>35</v>
      </c>
      <c r="D158" s="241">
        <v>4</v>
      </c>
      <c r="E158" s="236" t="s">
        <v>224</v>
      </c>
      <c r="F158" s="221">
        <v>47</v>
      </c>
      <c r="G158" s="240">
        <v>4</v>
      </c>
      <c r="H158" s="235" t="s">
        <v>224</v>
      </c>
      <c r="I158" s="221">
        <v>52</v>
      </c>
      <c r="J158" s="240">
        <v>4</v>
      </c>
      <c r="K158" s="235" t="s">
        <v>224</v>
      </c>
      <c r="L158" s="221">
        <v>40</v>
      </c>
      <c r="M158" s="240">
        <v>4</v>
      </c>
      <c r="N158" s="235" t="s">
        <v>201</v>
      </c>
      <c r="O158" s="221"/>
      <c r="P158" s="232"/>
      <c r="Q158" s="233"/>
      <c r="S158" s="232"/>
      <c r="T158" s="209"/>
      <c r="U158" s="214"/>
      <c r="V158" s="210"/>
      <c r="W158" s="233"/>
      <c r="Y158" s="232"/>
      <c r="Z158" s="233"/>
      <c r="AB158" s="234"/>
      <c r="AC158" s="233"/>
      <c r="AE158" s="232"/>
      <c r="AF158" s="233"/>
      <c r="AH158" s="232"/>
      <c r="AJ158" s="214"/>
      <c r="AK158" s="231"/>
      <c r="AL158" s="215"/>
      <c r="AN158" s="230"/>
      <c r="AO158" s="229"/>
      <c r="AQ158" s="230"/>
      <c r="AR158" s="229"/>
    </row>
    <row r="159" spans="1:44" ht="15">
      <c r="A159" s="239" t="s">
        <v>413</v>
      </c>
      <c r="B159" s="248" t="s">
        <v>11</v>
      </c>
      <c r="C159" s="237"/>
      <c r="D159" s="241"/>
      <c r="E159" s="236"/>
      <c r="F159" s="221"/>
      <c r="G159" s="240"/>
      <c r="H159" s="235"/>
      <c r="I159" s="221"/>
      <c r="J159" s="240"/>
      <c r="K159" s="235"/>
      <c r="L159" s="221">
        <v>20</v>
      </c>
      <c r="M159" s="240">
        <v>4</v>
      </c>
      <c r="N159" s="235" t="s">
        <v>243</v>
      </c>
      <c r="O159" s="221"/>
      <c r="P159" s="232"/>
      <c r="Q159" s="233"/>
      <c r="S159" s="232"/>
      <c r="T159" s="209"/>
      <c r="U159" s="214"/>
      <c r="V159" s="210"/>
      <c r="W159" s="233"/>
      <c r="Y159" s="232"/>
      <c r="Z159" s="233"/>
      <c r="AB159" s="234"/>
      <c r="AC159" s="233"/>
      <c r="AE159" s="232"/>
      <c r="AF159" s="233"/>
      <c r="AH159" s="232"/>
      <c r="AJ159" s="214"/>
      <c r="AK159" s="231"/>
      <c r="AL159" s="215"/>
      <c r="AN159" s="230"/>
      <c r="AO159" s="229"/>
      <c r="AQ159" s="230"/>
      <c r="AR159" s="229"/>
    </row>
    <row r="160" spans="1:44" ht="15">
      <c r="A160" s="199" t="s">
        <v>117</v>
      </c>
      <c r="B160" s="247" t="s">
        <v>13</v>
      </c>
      <c r="C160" s="237"/>
      <c r="D160" s="241"/>
      <c r="E160" s="236"/>
      <c r="F160" s="221"/>
      <c r="G160" s="240"/>
      <c r="H160" s="235"/>
      <c r="I160" s="221"/>
      <c r="J160" s="240"/>
      <c r="K160" s="235"/>
      <c r="L160" s="221"/>
      <c r="M160" s="240"/>
      <c r="N160" s="235"/>
      <c r="O160" s="221"/>
      <c r="P160" s="232"/>
      <c r="Q160" s="233"/>
      <c r="S160" s="232"/>
      <c r="T160" s="209"/>
      <c r="U160" s="214"/>
      <c r="V160" s="210"/>
      <c r="W160" s="233"/>
      <c r="Y160" s="232"/>
      <c r="Z160" s="233"/>
      <c r="AB160" s="234"/>
      <c r="AC160" s="233"/>
      <c r="AE160" s="232"/>
      <c r="AF160" s="233"/>
      <c r="AG160" s="211">
        <v>39</v>
      </c>
      <c r="AH160" s="232">
        <v>4</v>
      </c>
      <c r="AI160" s="209" t="s">
        <v>359</v>
      </c>
      <c r="AJ160" s="214">
        <v>52</v>
      </c>
      <c r="AK160" s="231">
        <v>4</v>
      </c>
      <c r="AL160" s="215" t="s">
        <v>412</v>
      </c>
      <c r="AM160" s="207">
        <v>47</v>
      </c>
      <c r="AN160" s="230">
        <v>4</v>
      </c>
      <c r="AO160" s="229" t="s">
        <v>218</v>
      </c>
      <c r="AP160" s="207">
        <v>50</v>
      </c>
      <c r="AQ160" s="230">
        <v>4</v>
      </c>
      <c r="AR160" s="229" t="s">
        <v>411</v>
      </c>
    </row>
    <row r="161" spans="1:44" ht="15">
      <c r="A161" s="199" t="s">
        <v>135</v>
      </c>
      <c r="B161" s="248" t="s">
        <v>11</v>
      </c>
      <c r="C161" s="237"/>
      <c r="D161" s="241"/>
      <c r="E161" s="236"/>
      <c r="F161" s="221"/>
      <c r="G161" s="240"/>
      <c r="H161" s="235"/>
      <c r="I161" s="221">
        <v>47</v>
      </c>
      <c r="J161" s="240">
        <v>4</v>
      </c>
      <c r="K161" s="235" t="s">
        <v>249</v>
      </c>
      <c r="L161" s="221">
        <v>44</v>
      </c>
      <c r="M161" s="240">
        <v>4</v>
      </c>
      <c r="N161" s="235" t="s">
        <v>247</v>
      </c>
      <c r="O161" s="221">
        <v>49</v>
      </c>
      <c r="P161" s="232">
        <v>4</v>
      </c>
      <c r="Q161" s="233" t="s">
        <v>316</v>
      </c>
      <c r="S161" s="232"/>
      <c r="T161" s="209"/>
      <c r="U161" s="214"/>
      <c r="V161" s="210"/>
      <c r="W161" s="233"/>
      <c r="Y161" s="232"/>
      <c r="Z161" s="233"/>
      <c r="AB161" s="234"/>
      <c r="AC161" s="233"/>
      <c r="AE161" s="232"/>
      <c r="AF161" s="233"/>
      <c r="AG161" s="211">
        <v>43</v>
      </c>
      <c r="AH161" s="232">
        <v>4</v>
      </c>
      <c r="AI161" s="209" t="s">
        <v>230</v>
      </c>
      <c r="AJ161" s="214">
        <v>38</v>
      </c>
      <c r="AK161" s="231">
        <v>4</v>
      </c>
      <c r="AL161" s="215" t="s">
        <v>410</v>
      </c>
      <c r="AM161" s="207">
        <v>45</v>
      </c>
      <c r="AN161" s="230">
        <v>4</v>
      </c>
      <c r="AO161" s="229" t="s">
        <v>409</v>
      </c>
      <c r="AP161" s="207">
        <v>44</v>
      </c>
      <c r="AQ161" s="230">
        <v>4</v>
      </c>
      <c r="AR161" s="229" t="s">
        <v>408</v>
      </c>
    </row>
    <row r="162" spans="1:44" ht="15">
      <c r="A162" s="243" t="s">
        <v>407</v>
      </c>
      <c r="B162" s="247" t="s">
        <v>20</v>
      </c>
      <c r="C162" s="237"/>
      <c r="D162" s="241"/>
      <c r="E162" s="236"/>
      <c r="F162" s="221"/>
      <c r="G162" s="240"/>
      <c r="H162" s="235"/>
      <c r="I162" s="221"/>
      <c r="J162" s="240"/>
      <c r="K162" s="235"/>
      <c r="L162" s="221"/>
      <c r="M162" s="240"/>
      <c r="N162" s="235"/>
      <c r="O162" s="221"/>
      <c r="P162" s="232"/>
      <c r="Q162" s="233"/>
      <c r="S162" s="232"/>
      <c r="T162" s="209"/>
      <c r="U162" s="214"/>
      <c r="V162" s="210"/>
      <c r="W162" s="233"/>
      <c r="Y162" s="232"/>
      <c r="Z162" s="233"/>
      <c r="AB162" s="234"/>
      <c r="AC162" s="233"/>
      <c r="AE162" s="232"/>
      <c r="AF162" s="233"/>
      <c r="AH162" s="232"/>
      <c r="AJ162" s="214">
        <v>32</v>
      </c>
      <c r="AK162" s="231">
        <v>4</v>
      </c>
      <c r="AL162" s="215" t="s">
        <v>406</v>
      </c>
      <c r="AM162" s="207">
        <v>35</v>
      </c>
      <c r="AN162" s="230">
        <v>4</v>
      </c>
      <c r="AO162" s="229" t="s">
        <v>323</v>
      </c>
      <c r="AP162" s="207">
        <v>32</v>
      </c>
      <c r="AQ162" s="230">
        <v>4</v>
      </c>
      <c r="AR162" s="229" t="s">
        <v>323</v>
      </c>
    </row>
    <row r="163" spans="1:44" ht="15">
      <c r="A163" s="239" t="s">
        <v>175</v>
      </c>
      <c r="B163" s="248" t="s">
        <v>12</v>
      </c>
      <c r="C163" s="237">
        <v>35</v>
      </c>
      <c r="D163" s="241">
        <v>4</v>
      </c>
      <c r="E163" s="236" t="s">
        <v>205</v>
      </c>
      <c r="F163" s="221">
        <v>37</v>
      </c>
      <c r="G163" s="240">
        <v>4</v>
      </c>
      <c r="H163" s="235" t="s">
        <v>205</v>
      </c>
      <c r="I163" s="221">
        <v>44</v>
      </c>
      <c r="J163" s="240">
        <v>4</v>
      </c>
      <c r="K163" s="235" t="s">
        <v>205</v>
      </c>
      <c r="L163" s="221">
        <v>44</v>
      </c>
      <c r="M163" s="240">
        <v>4</v>
      </c>
      <c r="N163" s="235" t="s">
        <v>205</v>
      </c>
      <c r="O163" s="221">
        <v>20</v>
      </c>
      <c r="P163" s="232">
        <v>2</v>
      </c>
      <c r="Q163" s="233" t="s">
        <v>233</v>
      </c>
      <c r="R163" s="207">
        <v>54</v>
      </c>
      <c r="S163" s="232">
        <v>4</v>
      </c>
      <c r="T163" s="209" t="s">
        <v>386</v>
      </c>
      <c r="U163" s="214">
        <v>20</v>
      </c>
      <c r="V163" s="210">
        <v>2</v>
      </c>
      <c r="W163" s="233" t="s">
        <v>405</v>
      </c>
      <c r="X163" s="207">
        <v>34</v>
      </c>
      <c r="Y163" s="232">
        <v>3</v>
      </c>
      <c r="Z163" s="233" t="s">
        <v>404</v>
      </c>
      <c r="AB163" s="234"/>
      <c r="AC163" s="233"/>
      <c r="AD163" s="207">
        <v>17</v>
      </c>
      <c r="AE163" s="232">
        <v>2</v>
      </c>
      <c r="AF163" s="233" t="s">
        <v>262</v>
      </c>
      <c r="AH163" s="232"/>
      <c r="AJ163" s="214"/>
      <c r="AK163" s="231"/>
      <c r="AL163" s="215"/>
      <c r="AN163" s="230"/>
      <c r="AO163" s="229"/>
      <c r="AP163" s="207">
        <v>24</v>
      </c>
      <c r="AQ163" s="230">
        <v>4</v>
      </c>
      <c r="AR163" s="229" t="s">
        <v>403</v>
      </c>
    </row>
    <row r="164" spans="1:44" ht="15">
      <c r="A164" s="243" t="s">
        <v>136</v>
      </c>
      <c r="B164" s="247" t="s">
        <v>16</v>
      </c>
      <c r="C164" s="237">
        <v>44</v>
      </c>
      <c r="D164" s="241">
        <v>4</v>
      </c>
      <c r="E164" s="236" t="s">
        <v>205</v>
      </c>
      <c r="F164" s="221">
        <v>54</v>
      </c>
      <c r="G164" s="240">
        <v>4</v>
      </c>
      <c r="H164" s="235" t="s">
        <v>205</v>
      </c>
      <c r="I164" s="221">
        <v>55</v>
      </c>
      <c r="J164" s="240">
        <v>4</v>
      </c>
      <c r="K164" s="235" t="s">
        <v>201</v>
      </c>
      <c r="L164" s="221">
        <v>51</v>
      </c>
      <c r="M164" s="240">
        <v>4</v>
      </c>
      <c r="N164" s="235" t="s">
        <v>201</v>
      </c>
      <c r="O164" s="221">
        <v>56</v>
      </c>
      <c r="P164" s="232">
        <v>4</v>
      </c>
      <c r="Q164" s="233" t="s">
        <v>296</v>
      </c>
      <c r="R164" s="207">
        <v>50</v>
      </c>
      <c r="S164" s="232">
        <v>4</v>
      </c>
      <c r="T164" s="209" t="s">
        <v>380</v>
      </c>
      <c r="U164" s="214">
        <v>52</v>
      </c>
      <c r="V164" s="210">
        <v>4</v>
      </c>
      <c r="W164" s="233" t="s">
        <v>402</v>
      </c>
      <c r="X164" s="207">
        <v>53</v>
      </c>
      <c r="Y164" s="232">
        <v>4</v>
      </c>
      <c r="Z164" s="233" t="s">
        <v>401</v>
      </c>
      <c r="AA164" s="207">
        <v>50</v>
      </c>
      <c r="AB164" s="234">
        <v>4</v>
      </c>
      <c r="AC164" s="233" t="s">
        <v>276</v>
      </c>
      <c r="AD164" s="207">
        <v>40</v>
      </c>
      <c r="AE164" s="232">
        <v>4</v>
      </c>
      <c r="AF164" s="233" t="s">
        <v>400</v>
      </c>
      <c r="AG164" s="211">
        <v>41</v>
      </c>
      <c r="AH164" s="232">
        <v>4</v>
      </c>
      <c r="AI164" s="209" t="s">
        <v>266</v>
      </c>
      <c r="AJ164" s="214"/>
      <c r="AK164" s="231"/>
      <c r="AL164" s="215"/>
      <c r="AM164" s="207">
        <v>44</v>
      </c>
      <c r="AN164" s="230">
        <v>4</v>
      </c>
      <c r="AO164" s="229" t="s">
        <v>399</v>
      </c>
      <c r="AP164" s="207">
        <v>48</v>
      </c>
      <c r="AQ164" s="230">
        <v>4</v>
      </c>
      <c r="AR164" s="229" t="s">
        <v>399</v>
      </c>
    </row>
    <row r="165" spans="1:44" ht="15">
      <c r="A165" s="239" t="s">
        <v>398</v>
      </c>
      <c r="B165" s="248" t="s">
        <v>16</v>
      </c>
      <c r="C165" s="237"/>
      <c r="D165" s="241"/>
      <c r="E165" s="236"/>
      <c r="F165" s="221"/>
      <c r="G165" s="240"/>
      <c r="H165" s="235"/>
      <c r="I165" s="221"/>
      <c r="J165" s="240"/>
      <c r="K165" s="235"/>
      <c r="L165" s="221">
        <v>43</v>
      </c>
      <c r="M165" s="240">
        <v>4</v>
      </c>
      <c r="N165" s="235" t="s">
        <v>205</v>
      </c>
      <c r="O165" s="221"/>
      <c r="P165" s="232"/>
      <c r="Q165" s="233"/>
      <c r="S165" s="232"/>
      <c r="T165" s="209"/>
      <c r="U165" s="214"/>
      <c r="V165" s="210"/>
      <c r="W165" s="233"/>
      <c r="Y165" s="232"/>
      <c r="Z165" s="233"/>
      <c r="AB165" s="234"/>
      <c r="AC165" s="233"/>
      <c r="AE165" s="232"/>
      <c r="AF165" s="233"/>
      <c r="AH165" s="232"/>
      <c r="AJ165" s="214"/>
      <c r="AK165" s="231"/>
      <c r="AL165" s="215"/>
      <c r="AN165" s="230"/>
      <c r="AO165" s="229"/>
      <c r="AQ165" s="230"/>
      <c r="AR165" s="229"/>
    </row>
    <row r="166" spans="1:44" ht="15">
      <c r="A166" s="239" t="s">
        <v>397</v>
      </c>
      <c r="B166" s="248" t="s">
        <v>14</v>
      </c>
      <c r="C166" s="237">
        <v>44</v>
      </c>
      <c r="D166" s="241">
        <v>4</v>
      </c>
      <c r="E166" s="236" t="s">
        <v>247</v>
      </c>
      <c r="F166" s="221">
        <v>44</v>
      </c>
      <c r="G166" s="240">
        <v>4</v>
      </c>
      <c r="H166" s="235" t="s">
        <v>205</v>
      </c>
      <c r="I166" s="221">
        <v>45</v>
      </c>
      <c r="J166" s="240">
        <v>4</v>
      </c>
      <c r="K166" s="235" t="s">
        <v>205</v>
      </c>
      <c r="L166" s="221">
        <v>55</v>
      </c>
      <c r="M166" s="240">
        <v>4</v>
      </c>
      <c r="N166" s="235" t="s">
        <v>205</v>
      </c>
      <c r="O166" s="221">
        <v>52</v>
      </c>
      <c r="P166" s="232">
        <v>4</v>
      </c>
      <c r="Q166" s="233" t="s">
        <v>396</v>
      </c>
      <c r="S166" s="232"/>
      <c r="T166" s="209"/>
      <c r="U166" s="214"/>
      <c r="V166" s="210"/>
      <c r="W166" s="233"/>
      <c r="Y166" s="232"/>
      <c r="Z166" s="233"/>
      <c r="AB166" s="234"/>
      <c r="AC166" s="233"/>
      <c r="AE166" s="232"/>
      <c r="AF166" s="233"/>
      <c r="AH166" s="232"/>
      <c r="AJ166" s="214"/>
      <c r="AK166" s="231"/>
      <c r="AL166" s="215"/>
      <c r="AN166" s="230"/>
      <c r="AO166" s="229"/>
      <c r="AQ166" s="230"/>
      <c r="AR166" s="229"/>
    </row>
    <row r="167" spans="1:44" ht="15">
      <c r="A167" s="239" t="s">
        <v>395</v>
      </c>
      <c r="B167" s="248" t="s">
        <v>19</v>
      </c>
      <c r="C167" s="237"/>
      <c r="D167" s="241"/>
      <c r="E167" s="236"/>
      <c r="F167" s="221"/>
      <c r="G167" s="240"/>
      <c r="H167" s="235"/>
      <c r="I167" s="221"/>
      <c r="J167" s="240"/>
      <c r="K167" s="235"/>
      <c r="L167" s="221"/>
      <c r="M167" s="240"/>
      <c r="N167" s="235"/>
      <c r="O167" s="221"/>
      <c r="P167" s="232"/>
      <c r="Q167" s="233"/>
      <c r="S167" s="232"/>
      <c r="T167" s="209"/>
      <c r="U167" s="214">
        <v>6</v>
      </c>
      <c r="V167" s="210">
        <v>1</v>
      </c>
      <c r="W167" s="233" t="s">
        <v>394</v>
      </c>
      <c r="Y167" s="232"/>
      <c r="Z167" s="233"/>
      <c r="AB167" s="234"/>
      <c r="AC167" s="233"/>
      <c r="AE167" s="232"/>
      <c r="AF167" s="233"/>
      <c r="AH167" s="232"/>
      <c r="AJ167" s="214"/>
      <c r="AK167" s="231"/>
      <c r="AL167" s="215"/>
      <c r="AN167" s="230"/>
      <c r="AO167" s="229"/>
      <c r="AQ167" s="230"/>
      <c r="AR167" s="229"/>
    </row>
    <row r="168" spans="1:44" ht="15">
      <c r="A168" s="243" t="s">
        <v>92</v>
      </c>
      <c r="B168" s="247" t="s">
        <v>13</v>
      </c>
      <c r="C168" s="237">
        <v>52</v>
      </c>
      <c r="D168" s="241">
        <v>4</v>
      </c>
      <c r="E168" s="236" t="s">
        <v>205</v>
      </c>
      <c r="F168" s="221">
        <v>48</v>
      </c>
      <c r="G168" s="240">
        <v>4</v>
      </c>
      <c r="H168" s="235" t="s">
        <v>201</v>
      </c>
      <c r="I168" s="221">
        <v>49</v>
      </c>
      <c r="J168" s="240">
        <v>4</v>
      </c>
      <c r="K168" s="235" t="s">
        <v>201</v>
      </c>
      <c r="L168" s="221">
        <v>50</v>
      </c>
      <c r="M168" s="240">
        <v>4</v>
      </c>
      <c r="N168" s="235" t="s">
        <v>201</v>
      </c>
      <c r="O168" s="221"/>
      <c r="P168" s="232"/>
      <c r="Q168" s="233"/>
      <c r="S168" s="232"/>
      <c r="T168" s="209"/>
      <c r="U168" s="214"/>
      <c r="V168" s="210"/>
      <c r="W168" s="233"/>
      <c r="Y168" s="232"/>
      <c r="Z168" s="233"/>
      <c r="AB168" s="234"/>
      <c r="AC168" s="233"/>
      <c r="AE168" s="232"/>
      <c r="AF168" s="233"/>
      <c r="AH168" s="232"/>
      <c r="AJ168" s="214"/>
      <c r="AK168" s="231"/>
      <c r="AL168" s="215"/>
      <c r="AM168" s="207">
        <v>56</v>
      </c>
      <c r="AN168" s="230">
        <v>4</v>
      </c>
      <c r="AO168" s="229" t="s">
        <v>393</v>
      </c>
      <c r="AP168" s="207">
        <v>59</v>
      </c>
      <c r="AQ168" s="230">
        <v>4</v>
      </c>
      <c r="AR168" s="229" t="s">
        <v>199</v>
      </c>
    </row>
    <row r="169" spans="1:44" ht="15">
      <c r="A169" s="199" t="s">
        <v>392</v>
      </c>
      <c r="B169" s="248" t="s">
        <v>21</v>
      </c>
      <c r="C169" s="237"/>
      <c r="D169" s="241"/>
      <c r="E169" s="236"/>
      <c r="F169" s="221"/>
      <c r="G169" s="240"/>
      <c r="H169" s="235"/>
      <c r="I169" s="221"/>
      <c r="J169" s="240"/>
      <c r="K169" s="235"/>
      <c r="L169" s="221">
        <v>27</v>
      </c>
      <c r="M169" s="240">
        <v>4</v>
      </c>
      <c r="N169" s="235" t="s">
        <v>205</v>
      </c>
      <c r="O169" s="221">
        <v>22</v>
      </c>
      <c r="P169" s="232">
        <v>3</v>
      </c>
      <c r="Q169" s="233" t="s">
        <v>282</v>
      </c>
      <c r="S169" s="232"/>
      <c r="T169" s="209"/>
      <c r="U169" s="214"/>
      <c r="V169" s="210"/>
      <c r="W169" s="233"/>
      <c r="Y169" s="232"/>
      <c r="Z169" s="233"/>
      <c r="AB169" s="234"/>
      <c r="AC169" s="233"/>
      <c r="AE169" s="232"/>
      <c r="AF169" s="233"/>
      <c r="AH169" s="232"/>
      <c r="AJ169" s="214"/>
      <c r="AK169" s="231"/>
      <c r="AL169" s="215"/>
      <c r="AN169" s="230"/>
      <c r="AO169" s="229"/>
      <c r="AQ169" s="230"/>
      <c r="AR169" s="229"/>
    </row>
    <row r="170" spans="1:44" ht="15">
      <c r="A170" s="243" t="s">
        <v>391</v>
      </c>
      <c r="B170" s="247" t="s">
        <v>20</v>
      </c>
      <c r="C170" s="237">
        <v>35</v>
      </c>
      <c r="D170" s="241">
        <v>4</v>
      </c>
      <c r="E170" s="236" t="s">
        <v>205</v>
      </c>
      <c r="F170" s="221">
        <v>13</v>
      </c>
      <c r="G170" s="240">
        <v>2</v>
      </c>
      <c r="H170" s="235" t="s">
        <v>205</v>
      </c>
      <c r="I170" s="221">
        <v>30</v>
      </c>
      <c r="J170" s="240">
        <v>4</v>
      </c>
      <c r="K170" s="235" t="s">
        <v>205</v>
      </c>
      <c r="L170" s="221"/>
      <c r="M170" s="240"/>
      <c r="N170" s="235"/>
      <c r="O170" s="221"/>
      <c r="P170" s="232"/>
      <c r="Q170" s="233"/>
      <c r="S170" s="232"/>
      <c r="T170" s="209"/>
      <c r="U170" s="214"/>
      <c r="V170" s="210"/>
      <c r="W170" s="233"/>
      <c r="Y170" s="232"/>
      <c r="Z170" s="233"/>
      <c r="AB170" s="234"/>
      <c r="AC170" s="233"/>
      <c r="AE170" s="232"/>
      <c r="AF170" s="233"/>
      <c r="AH170" s="232"/>
      <c r="AJ170" s="214"/>
      <c r="AK170" s="231"/>
      <c r="AL170" s="215"/>
      <c r="AN170" s="230"/>
      <c r="AO170" s="229"/>
      <c r="AQ170" s="230"/>
      <c r="AR170" s="229"/>
    </row>
    <row r="171" spans="1:44" ht="15">
      <c r="A171" s="243" t="s">
        <v>118</v>
      </c>
      <c r="B171" s="247" t="s">
        <v>11</v>
      </c>
      <c r="C171" s="237"/>
      <c r="D171" s="241"/>
      <c r="E171" s="236"/>
      <c r="F171" s="221"/>
      <c r="G171" s="240"/>
      <c r="H171" s="235"/>
      <c r="I171" s="221"/>
      <c r="J171" s="240"/>
      <c r="K171" s="235"/>
      <c r="L171" s="221"/>
      <c r="M171" s="240"/>
      <c r="N171" s="235"/>
      <c r="O171" s="221"/>
      <c r="P171" s="232"/>
      <c r="Q171" s="233"/>
      <c r="S171" s="232"/>
      <c r="T171" s="209"/>
      <c r="U171" s="214"/>
      <c r="V171" s="210"/>
      <c r="W171" s="233"/>
      <c r="Y171" s="232"/>
      <c r="Z171" s="233"/>
      <c r="AB171" s="234"/>
      <c r="AC171" s="233"/>
      <c r="AE171" s="232"/>
      <c r="AF171" s="233"/>
      <c r="AH171" s="232"/>
      <c r="AJ171" s="214">
        <v>45</v>
      </c>
      <c r="AK171" s="231">
        <v>4</v>
      </c>
      <c r="AL171" s="215" t="s">
        <v>390</v>
      </c>
      <c r="AN171" s="230"/>
      <c r="AO171" s="229"/>
      <c r="AP171" s="207">
        <v>49</v>
      </c>
      <c r="AQ171" s="230">
        <v>4</v>
      </c>
      <c r="AR171" s="229" t="s">
        <v>258</v>
      </c>
    </row>
    <row r="172" spans="1:44" ht="15">
      <c r="A172" s="199" t="s">
        <v>389</v>
      </c>
      <c r="B172" s="247" t="s">
        <v>12</v>
      </c>
      <c r="C172" s="237"/>
      <c r="D172" s="241"/>
      <c r="E172" s="236"/>
      <c r="F172" s="221"/>
      <c r="G172" s="240"/>
      <c r="H172" s="235"/>
      <c r="I172" s="221">
        <v>57</v>
      </c>
      <c r="J172" s="240">
        <v>4</v>
      </c>
      <c r="K172" s="235" t="s">
        <v>205</v>
      </c>
      <c r="L172" s="221">
        <v>55</v>
      </c>
      <c r="M172" s="240">
        <v>4</v>
      </c>
      <c r="N172" s="235" t="s">
        <v>201</v>
      </c>
      <c r="O172" s="221"/>
      <c r="P172" s="232"/>
      <c r="Q172" s="233"/>
      <c r="S172" s="232"/>
      <c r="T172" s="209"/>
      <c r="U172" s="214"/>
      <c r="V172" s="210"/>
      <c r="W172" s="233"/>
      <c r="Y172" s="232"/>
      <c r="Z172" s="233"/>
      <c r="AB172" s="234"/>
      <c r="AC172" s="233"/>
      <c r="AE172" s="232"/>
      <c r="AF172" s="233"/>
      <c r="AH172" s="232"/>
      <c r="AJ172" s="214"/>
      <c r="AK172" s="231"/>
      <c r="AL172" s="215"/>
      <c r="AN172" s="230"/>
      <c r="AO172" s="229"/>
      <c r="AQ172" s="230"/>
      <c r="AR172" s="229"/>
    </row>
    <row r="173" spans="1:44" ht="15">
      <c r="A173" s="239" t="s">
        <v>388</v>
      </c>
      <c r="B173" s="248" t="s">
        <v>18</v>
      </c>
      <c r="C173" s="237">
        <v>48</v>
      </c>
      <c r="D173" s="241">
        <v>4</v>
      </c>
      <c r="E173" s="236" t="s">
        <v>205</v>
      </c>
      <c r="F173" s="221">
        <v>32</v>
      </c>
      <c r="G173" s="240">
        <v>3</v>
      </c>
      <c r="H173" s="235" t="s">
        <v>205</v>
      </c>
      <c r="I173" s="221">
        <v>42</v>
      </c>
      <c r="J173" s="240">
        <v>4</v>
      </c>
      <c r="K173" s="235" t="s">
        <v>205</v>
      </c>
      <c r="L173" s="221">
        <v>48</v>
      </c>
      <c r="M173" s="240">
        <v>4</v>
      </c>
      <c r="N173" s="235" t="s">
        <v>205</v>
      </c>
      <c r="O173" s="221">
        <v>46</v>
      </c>
      <c r="P173" s="232">
        <v>4</v>
      </c>
      <c r="Q173" s="233" t="s">
        <v>387</v>
      </c>
      <c r="R173" s="207">
        <v>54</v>
      </c>
      <c r="S173" s="232">
        <v>4</v>
      </c>
      <c r="T173" s="209" t="s">
        <v>386</v>
      </c>
      <c r="U173" s="214">
        <v>45</v>
      </c>
      <c r="V173" s="210">
        <v>4</v>
      </c>
      <c r="W173" s="233" t="s">
        <v>220</v>
      </c>
      <c r="X173" s="207">
        <v>44</v>
      </c>
      <c r="Y173" s="232">
        <v>4</v>
      </c>
      <c r="Z173" s="233" t="s">
        <v>385</v>
      </c>
      <c r="AA173" s="207">
        <v>43</v>
      </c>
      <c r="AB173" s="234">
        <v>4</v>
      </c>
      <c r="AC173" s="233" t="s">
        <v>232</v>
      </c>
      <c r="AD173" s="207">
        <v>34</v>
      </c>
      <c r="AE173" s="232">
        <v>3</v>
      </c>
      <c r="AF173" s="233" t="s">
        <v>204</v>
      </c>
      <c r="AH173" s="232"/>
      <c r="AJ173" s="214"/>
      <c r="AK173" s="231"/>
      <c r="AL173" s="215"/>
      <c r="AN173" s="230"/>
      <c r="AO173" s="229"/>
      <c r="AQ173" s="230"/>
      <c r="AR173" s="229"/>
    </row>
    <row r="174" spans="1:44" ht="15">
      <c r="A174" s="239" t="s">
        <v>137</v>
      </c>
      <c r="B174" s="248" t="s">
        <v>19</v>
      </c>
      <c r="C174" s="237"/>
      <c r="D174" s="241"/>
      <c r="E174" s="236"/>
      <c r="F174" s="221"/>
      <c r="G174" s="240"/>
      <c r="H174" s="235"/>
      <c r="I174" s="221"/>
      <c r="J174" s="240"/>
      <c r="K174" s="235"/>
      <c r="L174" s="221"/>
      <c r="M174" s="240"/>
      <c r="N174" s="235"/>
      <c r="O174" s="221"/>
      <c r="P174" s="232"/>
      <c r="Q174" s="233"/>
      <c r="S174" s="232"/>
      <c r="T174" s="209"/>
      <c r="U174" s="214"/>
      <c r="V174" s="210"/>
      <c r="W174" s="233"/>
      <c r="Y174" s="232"/>
      <c r="Z174" s="233"/>
      <c r="AB174" s="234"/>
      <c r="AC174" s="233"/>
      <c r="AE174" s="232"/>
      <c r="AF174" s="233"/>
      <c r="AH174" s="232"/>
      <c r="AJ174" s="214"/>
      <c r="AK174" s="231"/>
      <c r="AL174" s="215"/>
      <c r="AN174" s="230"/>
      <c r="AO174" s="229"/>
      <c r="AP174" s="207">
        <v>22</v>
      </c>
      <c r="AQ174" s="230">
        <v>4</v>
      </c>
      <c r="AR174" s="229" t="s">
        <v>384</v>
      </c>
    </row>
    <row r="175" spans="1:44" ht="15">
      <c r="A175" s="199" t="s">
        <v>383</v>
      </c>
      <c r="B175" s="247" t="s">
        <v>18</v>
      </c>
      <c r="C175" s="237"/>
      <c r="D175" s="241"/>
      <c r="E175" s="236"/>
      <c r="F175" s="221"/>
      <c r="G175" s="240"/>
      <c r="H175" s="235"/>
      <c r="I175" s="221">
        <v>11</v>
      </c>
      <c r="J175" s="240">
        <v>1</v>
      </c>
      <c r="K175" s="235" t="s">
        <v>205</v>
      </c>
      <c r="L175" s="221"/>
      <c r="M175" s="240"/>
      <c r="N175" s="235"/>
      <c r="O175" s="221"/>
      <c r="P175" s="232"/>
      <c r="Q175" s="233"/>
      <c r="S175" s="232"/>
      <c r="T175" s="209"/>
      <c r="U175" s="214"/>
      <c r="V175" s="210"/>
      <c r="W175" s="233"/>
      <c r="Y175" s="232"/>
      <c r="Z175" s="233"/>
      <c r="AA175" s="207">
        <v>49</v>
      </c>
      <c r="AB175" s="234">
        <v>4</v>
      </c>
      <c r="AC175" s="233" t="s">
        <v>305</v>
      </c>
      <c r="AD175" s="207">
        <v>55</v>
      </c>
      <c r="AE175" s="232">
        <v>4</v>
      </c>
      <c r="AF175" s="233" t="s">
        <v>382</v>
      </c>
      <c r="AH175" s="232"/>
      <c r="AJ175" s="214">
        <v>57</v>
      </c>
      <c r="AK175" s="231">
        <v>4</v>
      </c>
      <c r="AL175" s="215" t="s">
        <v>381</v>
      </c>
      <c r="AN175" s="230"/>
      <c r="AO175" s="229"/>
      <c r="AQ175" s="230"/>
      <c r="AR175" s="229"/>
    </row>
    <row r="176" spans="1:44" ht="15">
      <c r="A176" s="243" t="s">
        <v>93</v>
      </c>
      <c r="B176" s="247" t="s">
        <v>16</v>
      </c>
      <c r="C176" s="237">
        <v>49</v>
      </c>
      <c r="D176" s="241">
        <v>4</v>
      </c>
      <c r="E176" s="236" t="s">
        <v>205</v>
      </c>
      <c r="F176" s="221">
        <v>42</v>
      </c>
      <c r="G176" s="240">
        <v>4</v>
      </c>
      <c r="H176" s="235" t="s">
        <v>205</v>
      </c>
      <c r="I176" s="221">
        <v>53</v>
      </c>
      <c r="J176" s="240">
        <v>4</v>
      </c>
      <c r="K176" s="235" t="s">
        <v>205</v>
      </c>
      <c r="L176" s="221">
        <v>50</v>
      </c>
      <c r="M176" s="240">
        <v>4</v>
      </c>
      <c r="N176" s="235" t="s">
        <v>201</v>
      </c>
      <c r="O176" s="221">
        <v>55</v>
      </c>
      <c r="P176" s="232">
        <v>4</v>
      </c>
      <c r="Q176" s="233" t="s">
        <v>222</v>
      </c>
      <c r="R176" s="207">
        <v>50</v>
      </c>
      <c r="S176" s="232">
        <v>4</v>
      </c>
      <c r="T176" s="209" t="s">
        <v>380</v>
      </c>
      <c r="U176" s="214">
        <v>46</v>
      </c>
      <c r="V176" s="210">
        <v>4</v>
      </c>
      <c r="W176" s="233" t="s">
        <v>370</v>
      </c>
      <c r="X176" s="207">
        <v>45</v>
      </c>
      <c r="Y176" s="232">
        <v>4</v>
      </c>
      <c r="Z176" s="233" t="s">
        <v>379</v>
      </c>
      <c r="AA176" s="207">
        <v>47</v>
      </c>
      <c r="AB176" s="234">
        <v>4</v>
      </c>
      <c r="AC176" s="233" t="s">
        <v>378</v>
      </c>
      <c r="AD176" s="207">
        <v>39</v>
      </c>
      <c r="AE176" s="232">
        <v>4</v>
      </c>
      <c r="AF176" s="233" t="s">
        <v>314</v>
      </c>
      <c r="AG176" s="211">
        <v>58</v>
      </c>
      <c r="AH176" s="232">
        <v>5</v>
      </c>
      <c r="AI176" s="209" t="s">
        <v>199</v>
      </c>
      <c r="AJ176" s="214">
        <v>55</v>
      </c>
      <c r="AK176" s="231">
        <v>4</v>
      </c>
      <c r="AL176" s="215" t="s">
        <v>377</v>
      </c>
      <c r="AM176" s="207">
        <v>57</v>
      </c>
      <c r="AN176" s="230">
        <v>4</v>
      </c>
      <c r="AO176" s="229" t="s">
        <v>286</v>
      </c>
      <c r="AP176" s="207">
        <v>57</v>
      </c>
      <c r="AQ176" s="230">
        <v>4</v>
      </c>
      <c r="AR176" s="229" t="s">
        <v>288</v>
      </c>
    </row>
    <row r="177" spans="1:44" ht="15">
      <c r="A177" s="243" t="s">
        <v>376</v>
      </c>
      <c r="B177" s="247" t="s">
        <v>21</v>
      </c>
      <c r="C177" s="237"/>
      <c r="D177" s="241"/>
      <c r="E177" s="236"/>
      <c r="F177" s="221"/>
      <c r="G177" s="240"/>
      <c r="H177" s="235"/>
      <c r="I177" s="221"/>
      <c r="J177" s="240"/>
      <c r="K177" s="235"/>
      <c r="L177" s="221"/>
      <c r="M177" s="240"/>
      <c r="N177" s="235"/>
      <c r="O177" s="221"/>
      <c r="P177" s="232"/>
      <c r="Q177" s="233"/>
      <c r="S177" s="232"/>
      <c r="T177" s="209"/>
      <c r="U177" s="214"/>
      <c r="V177" s="210"/>
      <c r="W177" s="233"/>
      <c r="Y177" s="232"/>
      <c r="Z177" s="233"/>
      <c r="AB177" s="234"/>
      <c r="AC177" s="233"/>
      <c r="AD177" s="207">
        <v>4</v>
      </c>
      <c r="AE177" s="232">
        <v>1</v>
      </c>
      <c r="AF177" s="233" t="s">
        <v>375</v>
      </c>
      <c r="AH177" s="232"/>
      <c r="AJ177" s="214"/>
      <c r="AK177" s="231"/>
      <c r="AL177" s="215"/>
      <c r="AM177" s="207">
        <v>15</v>
      </c>
      <c r="AN177" s="230">
        <v>2</v>
      </c>
      <c r="AO177" s="229" t="s">
        <v>374</v>
      </c>
      <c r="AQ177" s="230"/>
      <c r="AR177" s="229"/>
    </row>
    <row r="178" spans="1:44" ht="15">
      <c r="A178" s="199" t="s">
        <v>373</v>
      </c>
      <c r="B178" s="247" t="s">
        <v>20</v>
      </c>
      <c r="C178" s="237"/>
      <c r="D178" s="241"/>
      <c r="E178" s="236"/>
      <c r="F178" s="221"/>
      <c r="G178" s="240"/>
      <c r="H178" s="235"/>
      <c r="I178" s="221"/>
      <c r="J178" s="240"/>
      <c r="K178" s="235"/>
      <c r="L178" s="221"/>
      <c r="M178" s="240"/>
      <c r="N178" s="235"/>
      <c r="O178" s="221"/>
      <c r="P178" s="232"/>
      <c r="Q178" s="233"/>
      <c r="S178" s="232"/>
      <c r="T178" s="209"/>
      <c r="U178" s="214"/>
      <c r="V178" s="210"/>
      <c r="W178" s="233"/>
      <c r="X178" s="207">
        <v>30</v>
      </c>
      <c r="Y178" s="232">
        <v>3</v>
      </c>
      <c r="Z178" s="233" t="s">
        <v>372</v>
      </c>
      <c r="AB178" s="234"/>
      <c r="AC178" s="233"/>
      <c r="AE178" s="232"/>
      <c r="AF178" s="233"/>
      <c r="AH178" s="232"/>
      <c r="AJ178" s="214"/>
      <c r="AK178" s="231"/>
      <c r="AL178" s="215"/>
      <c r="AN178" s="230"/>
      <c r="AO178" s="229"/>
      <c r="AQ178" s="230"/>
      <c r="AR178" s="229"/>
    </row>
    <row r="179" spans="1:44" ht="15">
      <c r="A179" s="243" t="s">
        <v>371</v>
      </c>
      <c r="B179" s="248" t="s">
        <v>21</v>
      </c>
      <c r="C179" s="237"/>
      <c r="D179" s="241"/>
      <c r="E179" s="236"/>
      <c r="F179" s="221"/>
      <c r="G179" s="240"/>
      <c r="H179" s="235"/>
      <c r="I179" s="221"/>
      <c r="J179" s="240"/>
      <c r="K179" s="235"/>
      <c r="L179" s="221"/>
      <c r="M179" s="240"/>
      <c r="N179" s="235"/>
      <c r="O179" s="221">
        <v>53</v>
      </c>
      <c r="P179" s="232">
        <v>4</v>
      </c>
      <c r="Q179" s="233" t="s">
        <v>296</v>
      </c>
      <c r="R179" s="207">
        <v>53</v>
      </c>
      <c r="S179" s="232">
        <v>4</v>
      </c>
      <c r="T179" s="209" t="s">
        <v>198</v>
      </c>
      <c r="U179" s="214">
        <v>55</v>
      </c>
      <c r="V179" s="210">
        <v>4</v>
      </c>
      <c r="W179" s="233" t="s">
        <v>198</v>
      </c>
      <c r="X179" s="207">
        <v>60</v>
      </c>
      <c r="Y179" s="232">
        <v>4</v>
      </c>
      <c r="Z179" s="233" t="s">
        <v>287</v>
      </c>
      <c r="AA179" s="207">
        <v>55</v>
      </c>
      <c r="AB179" s="234">
        <v>4</v>
      </c>
      <c r="AC179" s="233" t="s">
        <v>356</v>
      </c>
      <c r="AD179" s="207">
        <v>35</v>
      </c>
      <c r="AE179" s="232">
        <v>3</v>
      </c>
      <c r="AF179" s="233" t="s">
        <v>370</v>
      </c>
      <c r="AG179" s="211">
        <v>54</v>
      </c>
      <c r="AH179" s="232">
        <v>4</v>
      </c>
      <c r="AI179" s="209" t="s">
        <v>253</v>
      </c>
      <c r="AJ179" s="214">
        <v>53</v>
      </c>
      <c r="AK179" s="231">
        <v>4</v>
      </c>
      <c r="AL179" s="215" t="s">
        <v>297</v>
      </c>
      <c r="AM179" s="207">
        <v>55</v>
      </c>
      <c r="AN179" s="230">
        <v>4</v>
      </c>
      <c r="AO179" s="229" t="s">
        <v>199</v>
      </c>
      <c r="AP179" s="207">
        <v>53</v>
      </c>
      <c r="AQ179" s="230">
        <v>4</v>
      </c>
      <c r="AR179" s="229" t="s">
        <v>295</v>
      </c>
    </row>
    <row r="180" spans="1:44" ht="15">
      <c r="A180" s="239" t="s">
        <v>176</v>
      </c>
      <c r="B180" s="248" t="s">
        <v>11</v>
      </c>
      <c r="C180" s="237">
        <v>30</v>
      </c>
      <c r="D180" s="241">
        <v>4</v>
      </c>
      <c r="E180" s="236" t="s">
        <v>205</v>
      </c>
      <c r="F180" s="221">
        <v>32</v>
      </c>
      <c r="G180" s="240">
        <v>4</v>
      </c>
      <c r="H180" s="235" t="s">
        <v>205</v>
      </c>
      <c r="I180" s="221"/>
      <c r="J180" s="240"/>
      <c r="K180" s="235"/>
      <c r="L180" s="221"/>
      <c r="M180" s="240"/>
      <c r="N180" s="235"/>
      <c r="O180" s="221">
        <v>24</v>
      </c>
      <c r="P180" s="232">
        <v>2</v>
      </c>
      <c r="Q180" s="233" t="s">
        <v>369</v>
      </c>
      <c r="R180" s="207">
        <v>48</v>
      </c>
      <c r="S180" s="232">
        <v>4</v>
      </c>
      <c r="T180" s="209" t="s">
        <v>316</v>
      </c>
      <c r="U180" s="214">
        <v>48</v>
      </c>
      <c r="V180" s="210">
        <v>4</v>
      </c>
      <c r="W180" s="233" t="s">
        <v>316</v>
      </c>
      <c r="X180" s="207">
        <v>39</v>
      </c>
      <c r="Y180" s="232">
        <v>4</v>
      </c>
      <c r="Z180" s="233" t="s">
        <v>368</v>
      </c>
      <c r="AA180" s="207">
        <v>46</v>
      </c>
      <c r="AB180" s="234">
        <v>4</v>
      </c>
      <c r="AC180" s="233" t="s">
        <v>365</v>
      </c>
      <c r="AD180" s="207">
        <v>43</v>
      </c>
      <c r="AE180" s="232">
        <v>4</v>
      </c>
      <c r="AF180" s="233" t="s">
        <v>293</v>
      </c>
      <c r="AG180" s="211">
        <v>35</v>
      </c>
      <c r="AH180" s="232">
        <v>4</v>
      </c>
      <c r="AI180" s="209" t="s">
        <v>367</v>
      </c>
      <c r="AJ180" s="214">
        <v>35</v>
      </c>
      <c r="AK180" s="231">
        <v>4</v>
      </c>
      <c r="AL180" s="215" t="s">
        <v>366</v>
      </c>
      <c r="AM180" s="207">
        <v>45</v>
      </c>
      <c r="AN180" s="230">
        <v>4</v>
      </c>
      <c r="AO180" s="229" t="s">
        <v>365</v>
      </c>
      <c r="AP180" s="207">
        <v>50</v>
      </c>
      <c r="AQ180" s="230">
        <v>4</v>
      </c>
      <c r="AR180" s="229" t="s">
        <v>364</v>
      </c>
    </row>
    <row r="181" spans="1:44" ht="15">
      <c r="A181" s="239" t="s">
        <v>363</v>
      </c>
      <c r="B181" s="248" t="s">
        <v>16</v>
      </c>
      <c r="C181" s="237">
        <v>22</v>
      </c>
      <c r="D181" s="241">
        <v>4</v>
      </c>
      <c r="E181" s="236" t="s">
        <v>205</v>
      </c>
      <c r="F181" s="221"/>
      <c r="G181" s="240"/>
      <c r="H181" s="235"/>
      <c r="I181" s="221"/>
      <c r="J181" s="240"/>
      <c r="K181" s="235"/>
      <c r="L181" s="221"/>
      <c r="M181" s="240"/>
      <c r="N181" s="235"/>
      <c r="O181" s="221"/>
      <c r="P181" s="232"/>
      <c r="Q181" s="233"/>
      <c r="S181" s="232"/>
      <c r="T181" s="209"/>
      <c r="U181" s="214"/>
      <c r="V181" s="210"/>
      <c r="W181" s="233"/>
      <c r="Y181" s="232"/>
      <c r="Z181" s="233"/>
      <c r="AB181" s="234"/>
      <c r="AC181" s="233"/>
      <c r="AE181" s="232"/>
      <c r="AF181" s="233"/>
      <c r="AH181" s="232"/>
      <c r="AJ181" s="214"/>
      <c r="AK181" s="231"/>
      <c r="AL181" s="215"/>
      <c r="AN181" s="230"/>
      <c r="AO181" s="229"/>
      <c r="AQ181" s="230"/>
      <c r="AR181" s="229"/>
    </row>
    <row r="182" spans="1:44" ht="15">
      <c r="A182" s="243" t="s">
        <v>362</v>
      </c>
      <c r="B182" s="248" t="s">
        <v>21</v>
      </c>
      <c r="C182" s="237"/>
      <c r="D182" s="241"/>
      <c r="E182" s="236"/>
      <c r="F182" s="221"/>
      <c r="G182" s="240"/>
      <c r="H182" s="235"/>
      <c r="I182" s="221"/>
      <c r="J182" s="240"/>
      <c r="K182" s="235"/>
      <c r="L182" s="221"/>
      <c r="M182" s="240"/>
      <c r="N182" s="235"/>
      <c r="O182" s="221">
        <v>47</v>
      </c>
      <c r="P182" s="232">
        <v>4</v>
      </c>
      <c r="Q182" s="233" t="s">
        <v>361</v>
      </c>
      <c r="R182" s="207">
        <v>36</v>
      </c>
      <c r="S182" s="232">
        <v>4</v>
      </c>
      <c r="T182" s="209" t="s">
        <v>351</v>
      </c>
      <c r="U182" s="214"/>
      <c r="V182" s="210"/>
      <c r="W182" s="233"/>
      <c r="Y182" s="232"/>
      <c r="Z182" s="233"/>
      <c r="AB182" s="234"/>
      <c r="AC182" s="233"/>
      <c r="AE182" s="232"/>
      <c r="AF182" s="233"/>
      <c r="AH182" s="232"/>
      <c r="AJ182" s="214"/>
      <c r="AK182" s="231"/>
      <c r="AL182" s="215"/>
      <c r="AN182" s="230"/>
      <c r="AO182" s="229"/>
      <c r="AQ182" s="230"/>
      <c r="AR182" s="229"/>
    </row>
    <row r="183" spans="1:44" ht="15">
      <c r="A183" s="243" t="s">
        <v>360</v>
      </c>
      <c r="B183" s="248" t="s">
        <v>17</v>
      </c>
      <c r="C183" s="237"/>
      <c r="D183" s="241"/>
      <c r="E183" s="236"/>
      <c r="F183" s="221"/>
      <c r="G183" s="240"/>
      <c r="H183" s="235"/>
      <c r="I183" s="221"/>
      <c r="J183" s="240"/>
      <c r="K183" s="235"/>
      <c r="L183" s="221"/>
      <c r="M183" s="240"/>
      <c r="N183" s="235"/>
      <c r="O183" s="221"/>
      <c r="P183" s="232"/>
      <c r="Q183" s="233"/>
      <c r="S183" s="232"/>
      <c r="T183" s="209"/>
      <c r="U183" s="214"/>
      <c r="V183" s="210"/>
      <c r="W183" s="233"/>
      <c r="Y183" s="232"/>
      <c r="Z183" s="233"/>
      <c r="AB183" s="234"/>
      <c r="AC183" s="233"/>
      <c r="AD183" s="207">
        <v>23</v>
      </c>
      <c r="AE183" s="232">
        <v>3</v>
      </c>
      <c r="AF183" s="233" t="s">
        <v>359</v>
      </c>
      <c r="AH183" s="232"/>
      <c r="AJ183" s="214"/>
      <c r="AK183" s="231"/>
      <c r="AL183" s="215"/>
      <c r="AN183" s="230"/>
      <c r="AO183" s="229"/>
      <c r="AQ183" s="230"/>
      <c r="AR183" s="229"/>
    </row>
    <row r="184" spans="1:44" ht="15">
      <c r="A184" s="243" t="s">
        <v>178</v>
      </c>
      <c r="B184" s="248" t="s">
        <v>16</v>
      </c>
      <c r="C184" s="237"/>
      <c r="D184" s="241"/>
      <c r="E184" s="236"/>
      <c r="F184" s="221"/>
      <c r="G184" s="240"/>
      <c r="H184" s="235"/>
      <c r="I184" s="221"/>
      <c r="J184" s="240"/>
      <c r="K184" s="235"/>
      <c r="L184" s="221"/>
      <c r="M184" s="240"/>
      <c r="N184" s="235"/>
      <c r="O184" s="221"/>
      <c r="P184" s="232"/>
      <c r="Q184" s="233"/>
      <c r="S184" s="232"/>
      <c r="T184" s="209"/>
      <c r="U184" s="214">
        <v>53</v>
      </c>
      <c r="V184" s="210">
        <v>4</v>
      </c>
      <c r="W184" s="233" t="s">
        <v>253</v>
      </c>
      <c r="X184" s="207">
        <v>53</v>
      </c>
      <c r="Y184" s="232">
        <v>4</v>
      </c>
      <c r="Z184" s="233">
        <v>43</v>
      </c>
      <c r="AA184" s="207">
        <v>5</v>
      </c>
      <c r="AB184" s="234">
        <v>4</v>
      </c>
      <c r="AC184" s="233" t="s">
        <v>358</v>
      </c>
      <c r="AD184" s="207">
        <v>57</v>
      </c>
      <c r="AE184" s="232">
        <v>4</v>
      </c>
      <c r="AF184" s="233" t="s">
        <v>357</v>
      </c>
      <c r="AG184" s="211">
        <v>54</v>
      </c>
      <c r="AH184" s="232">
        <v>4</v>
      </c>
      <c r="AI184" s="209" t="s">
        <v>356</v>
      </c>
      <c r="AJ184" s="214">
        <v>60</v>
      </c>
      <c r="AK184" s="231">
        <v>4</v>
      </c>
      <c r="AL184" s="215" t="s">
        <v>355</v>
      </c>
      <c r="AM184" s="207">
        <v>55</v>
      </c>
      <c r="AN184" s="230">
        <v>4</v>
      </c>
      <c r="AO184" s="229" t="s">
        <v>295</v>
      </c>
      <c r="AP184" s="207">
        <v>59</v>
      </c>
      <c r="AQ184" s="230">
        <v>4</v>
      </c>
      <c r="AR184" s="229" t="s">
        <v>355</v>
      </c>
    </row>
    <row r="185" spans="1:44" ht="15">
      <c r="A185" s="243" t="s">
        <v>138</v>
      </c>
      <c r="B185" s="247" t="s">
        <v>20</v>
      </c>
      <c r="C185" s="237"/>
      <c r="D185" s="241"/>
      <c r="E185" s="236"/>
      <c r="F185" s="221"/>
      <c r="G185" s="240"/>
      <c r="H185" s="235"/>
      <c r="I185" s="221"/>
      <c r="J185" s="240"/>
      <c r="K185" s="235"/>
      <c r="L185" s="221"/>
      <c r="M185" s="240"/>
      <c r="N185" s="235"/>
      <c r="O185" s="221"/>
      <c r="P185" s="232"/>
      <c r="Q185" s="233"/>
      <c r="S185" s="232"/>
      <c r="T185" s="209"/>
      <c r="U185" s="214"/>
      <c r="V185" s="210"/>
      <c r="W185" s="233"/>
      <c r="Y185" s="232"/>
      <c r="Z185" s="233"/>
      <c r="AB185" s="234"/>
      <c r="AC185" s="233"/>
      <c r="AE185" s="232"/>
      <c r="AF185" s="233"/>
      <c r="AH185" s="232"/>
      <c r="AJ185" s="214">
        <v>30</v>
      </c>
      <c r="AK185" s="231">
        <v>4</v>
      </c>
      <c r="AL185" s="215" t="s">
        <v>318</v>
      </c>
      <c r="AM185" s="207">
        <v>36</v>
      </c>
      <c r="AN185" s="230">
        <v>4</v>
      </c>
      <c r="AO185" s="229" t="s">
        <v>354</v>
      </c>
      <c r="AP185" s="207">
        <v>41</v>
      </c>
      <c r="AQ185" s="230">
        <v>4</v>
      </c>
      <c r="AR185" s="229" t="s">
        <v>353</v>
      </c>
    </row>
    <row r="186" spans="1:44" ht="15">
      <c r="A186" s="243" t="s">
        <v>352</v>
      </c>
      <c r="B186" s="248" t="s">
        <v>13</v>
      </c>
      <c r="C186" s="237"/>
      <c r="D186" s="241"/>
      <c r="E186" s="236"/>
      <c r="F186" s="221"/>
      <c r="G186" s="240"/>
      <c r="H186" s="235"/>
      <c r="I186" s="221"/>
      <c r="J186" s="240"/>
      <c r="K186" s="235"/>
      <c r="L186" s="221"/>
      <c r="M186" s="240"/>
      <c r="N186" s="235"/>
      <c r="O186" s="221"/>
      <c r="P186" s="232"/>
      <c r="Q186" s="233"/>
      <c r="R186" s="207">
        <v>36</v>
      </c>
      <c r="S186" s="232">
        <v>4</v>
      </c>
      <c r="T186" s="209" t="s">
        <v>351</v>
      </c>
      <c r="U186" s="214">
        <v>42</v>
      </c>
      <c r="V186" s="210">
        <v>4</v>
      </c>
      <c r="W186" s="233" t="s">
        <v>230</v>
      </c>
      <c r="Y186" s="232"/>
      <c r="Z186" s="233"/>
      <c r="AB186" s="234"/>
      <c r="AC186" s="233"/>
      <c r="AD186" s="207">
        <v>11</v>
      </c>
      <c r="AE186" s="232">
        <v>1</v>
      </c>
      <c r="AF186" s="233" t="s">
        <v>350</v>
      </c>
      <c r="AH186" s="232"/>
      <c r="AJ186" s="214"/>
      <c r="AK186" s="231"/>
      <c r="AL186" s="215"/>
      <c r="AN186" s="230"/>
      <c r="AO186" s="229"/>
      <c r="AQ186" s="230"/>
      <c r="AR186" s="229"/>
    </row>
    <row r="187" spans="1:44" ht="15">
      <c r="A187" s="243" t="s">
        <v>349</v>
      </c>
      <c r="B187" s="248" t="s">
        <v>19</v>
      </c>
      <c r="C187" s="237"/>
      <c r="D187" s="241"/>
      <c r="E187" s="236"/>
      <c r="F187" s="221"/>
      <c r="G187" s="240"/>
      <c r="H187" s="235"/>
      <c r="I187" s="221"/>
      <c r="J187" s="240"/>
      <c r="K187" s="235"/>
      <c r="L187" s="221"/>
      <c r="M187" s="240"/>
      <c r="N187" s="235"/>
      <c r="O187" s="221"/>
      <c r="P187" s="232"/>
      <c r="Q187" s="233"/>
      <c r="S187" s="232"/>
      <c r="T187" s="209"/>
      <c r="U187" s="214"/>
      <c r="V187" s="210"/>
      <c r="W187" s="233"/>
      <c r="X187" s="207">
        <v>46</v>
      </c>
      <c r="Y187" s="232">
        <v>4</v>
      </c>
      <c r="Z187" s="233" t="s">
        <v>348</v>
      </c>
      <c r="AA187" s="207">
        <v>46</v>
      </c>
      <c r="AB187" s="234">
        <v>4</v>
      </c>
      <c r="AC187" s="233" t="s">
        <v>306</v>
      </c>
      <c r="AE187" s="232"/>
      <c r="AF187" s="233"/>
      <c r="AG187" s="211">
        <v>46</v>
      </c>
      <c r="AH187" s="232">
        <v>4</v>
      </c>
      <c r="AI187" s="209" t="s">
        <v>306</v>
      </c>
      <c r="AJ187" s="214">
        <v>51</v>
      </c>
      <c r="AK187" s="231">
        <v>4</v>
      </c>
      <c r="AL187" s="215" t="s">
        <v>278</v>
      </c>
      <c r="AM187" s="207">
        <v>39</v>
      </c>
      <c r="AN187" s="230">
        <v>4</v>
      </c>
      <c r="AO187" s="229" t="s">
        <v>306</v>
      </c>
      <c r="AP187" s="207">
        <v>38</v>
      </c>
      <c r="AQ187" s="230">
        <v>4</v>
      </c>
      <c r="AR187" s="229" t="s">
        <v>347</v>
      </c>
    </row>
    <row r="188" spans="1:44" ht="15">
      <c r="A188" s="243" t="s">
        <v>346</v>
      </c>
      <c r="B188" s="248" t="s">
        <v>19</v>
      </c>
      <c r="C188" s="237"/>
      <c r="D188" s="241"/>
      <c r="E188" s="236"/>
      <c r="F188" s="221"/>
      <c r="G188" s="240"/>
      <c r="H188" s="235"/>
      <c r="I188" s="221"/>
      <c r="J188" s="240"/>
      <c r="K188" s="235"/>
      <c r="L188" s="221"/>
      <c r="M188" s="240"/>
      <c r="N188" s="235"/>
      <c r="O188" s="221"/>
      <c r="P188" s="232"/>
      <c r="Q188" s="233"/>
      <c r="S188" s="232"/>
      <c r="T188" s="209"/>
      <c r="U188" s="214">
        <v>12</v>
      </c>
      <c r="V188" s="210">
        <v>2</v>
      </c>
      <c r="W188" s="233" t="s">
        <v>336</v>
      </c>
      <c r="Y188" s="232"/>
      <c r="Z188" s="233"/>
      <c r="AB188" s="234"/>
      <c r="AC188" s="233"/>
      <c r="AE188" s="232"/>
      <c r="AF188" s="233"/>
      <c r="AH188" s="232"/>
      <c r="AJ188" s="214"/>
      <c r="AK188" s="231"/>
      <c r="AL188" s="215"/>
      <c r="AN188" s="230"/>
      <c r="AO188" s="229"/>
      <c r="AQ188" s="230"/>
      <c r="AR188" s="229"/>
    </row>
    <row r="189" spans="1:44" ht="15">
      <c r="A189" s="243" t="s">
        <v>345</v>
      </c>
      <c r="B189" s="248" t="s">
        <v>21</v>
      </c>
      <c r="C189" s="237"/>
      <c r="D189" s="241"/>
      <c r="E189" s="236"/>
      <c r="F189" s="221"/>
      <c r="G189" s="240"/>
      <c r="H189" s="235"/>
      <c r="I189" s="221"/>
      <c r="J189" s="240"/>
      <c r="K189" s="235"/>
      <c r="L189" s="221"/>
      <c r="M189" s="240"/>
      <c r="N189" s="235"/>
      <c r="O189" s="221"/>
      <c r="P189" s="232"/>
      <c r="Q189" s="233"/>
      <c r="S189" s="232"/>
      <c r="T189" s="209"/>
      <c r="U189" s="214"/>
      <c r="V189" s="210"/>
      <c r="W189" s="233"/>
      <c r="X189" s="207">
        <v>27</v>
      </c>
      <c r="Y189" s="232">
        <v>4</v>
      </c>
      <c r="Z189" s="233" t="s">
        <v>322</v>
      </c>
      <c r="AA189" s="207">
        <v>50</v>
      </c>
      <c r="AB189" s="234">
        <v>4</v>
      </c>
      <c r="AC189" s="233" t="s">
        <v>323</v>
      </c>
      <c r="AD189" s="207">
        <v>51</v>
      </c>
      <c r="AE189" s="232">
        <v>4</v>
      </c>
      <c r="AF189" s="233" t="s">
        <v>344</v>
      </c>
      <c r="AG189" s="211">
        <v>49</v>
      </c>
      <c r="AH189" s="232">
        <v>4</v>
      </c>
      <c r="AI189" s="209" t="s">
        <v>343</v>
      </c>
      <c r="AJ189" s="214">
        <v>55</v>
      </c>
      <c r="AK189" s="231">
        <v>4</v>
      </c>
      <c r="AL189" s="215" t="s">
        <v>210</v>
      </c>
      <c r="AM189" s="207">
        <v>46</v>
      </c>
      <c r="AN189" s="230">
        <v>4</v>
      </c>
      <c r="AO189" s="229" t="s">
        <v>278</v>
      </c>
      <c r="AQ189" s="230"/>
      <c r="AR189" s="229"/>
    </row>
    <row r="190" spans="1:44" ht="15">
      <c r="A190" s="249" t="s">
        <v>342</v>
      </c>
      <c r="B190" s="248" t="s">
        <v>20</v>
      </c>
      <c r="C190" s="237"/>
      <c r="D190" s="241"/>
      <c r="E190" s="236"/>
      <c r="F190" s="221"/>
      <c r="G190" s="240"/>
      <c r="H190" s="235"/>
      <c r="I190" s="221"/>
      <c r="J190" s="240"/>
      <c r="K190" s="235"/>
      <c r="L190" s="221"/>
      <c r="M190" s="240"/>
      <c r="N190" s="235"/>
      <c r="O190" s="221">
        <v>18</v>
      </c>
      <c r="P190" s="232">
        <v>3</v>
      </c>
      <c r="Q190" s="233" t="s">
        <v>341</v>
      </c>
      <c r="R190" s="207">
        <v>16</v>
      </c>
      <c r="S190" s="232">
        <v>4</v>
      </c>
      <c r="T190" s="209" t="s">
        <v>245</v>
      </c>
      <c r="U190" s="214"/>
      <c r="V190" s="210"/>
      <c r="W190" s="233"/>
      <c r="Y190" s="232"/>
      <c r="Z190" s="233"/>
      <c r="AB190" s="234"/>
      <c r="AC190" s="233"/>
      <c r="AE190" s="232"/>
      <c r="AF190" s="233"/>
      <c r="AH190" s="232"/>
      <c r="AJ190" s="214"/>
      <c r="AK190" s="231"/>
      <c r="AL190" s="215"/>
      <c r="AN190" s="230"/>
      <c r="AO190" s="229"/>
      <c r="AQ190" s="230"/>
      <c r="AR190" s="229"/>
    </row>
    <row r="191" spans="1:44" ht="15">
      <c r="A191" s="243" t="s">
        <v>340</v>
      </c>
      <c r="B191" s="248" t="s">
        <v>18</v>
      </c>
      <c r="C191" s="237"/>
      <c r="D191" s="241"/>
      <c r="E191" s="236"/>
      <c r="F191" s="221"/>
      <c r="G191" s="240"/>
      <c r="H191" s="235"/>
      <c r="I191" s="221"/>
      <c r="J191" s="240"/>
      <c r="K191" s="235"/>
      <c r="L191" s="221"/>
      <c r="M191" s="240"/>
      <c r="N191" s="235"/>
      <c r="O191" s="221"/>
      <c r="P191" s="232"/>
      <c r="Q191" s="233"/>
      <c r="S191" s="232"/>
      <c r="T191" s="209"/>
      <c r="U191" s="214"/>
      <c r="V191" s="210"/>
      <c r="W191" s="233"/>
      <c r="Y191" s="232"/>
      <c r="Z191" s="233"/>
      <c r="AA191" s="207">
        <v>49</v>
      </c>
      <c r="AB191" s="234">
        <v>4</v>
      </c>
      <c r="AC191" s="233" t="s">
        <v>214</v>
      </c>
      <c r="AD191" s="207">
        <v>50</v>
      </c>
      <c r="AE191" s="232">
        <v>4</v>
      </c>
      <c r="AF191" s="233" t="s">
        <v>278</v>
      </c>
      <c r="AG191" s="211">
        <v>47</v>
      </c>
      <c r="AH191" s="232">
        <v>4</v>
      </c>
      <c r="AI191" s="209" t="s">
        <v>305</v>
      </c>
      <c r="AJ191" s="214">
        <v>35</v>
      </c>
      <c r="AK191" s="231">
        <v>4</v>
      </c>
      <c r="AL191" s="215" t="s">
        <v>217</v>
      </c>
      <c r="AM191" s="207">
        <v>45</v>
      </c>
      <c r="AN191" s="230">
        <v>4</v>
      </c>
      <c r="AO191" s="229" t="s">
        <v>209</v>
      </c>
      <c r="AP191" s="207">
        <v>19</v>
      </c>
      <c r="AQ191" s="230">
        <v>2</v>
      </c>
      <c r="AR191" s="229" t="s">
        <v>217</v>
      </c>
    </row>
    <row r="192" spans="1:44" ht="15">
      <c r="A192" s="243" t="s">
        <v>94</v>
      </c>
      <c r="B192" s="248" t="s">
        <v>13</v>
      </c>
      <c r="C192" s="237"/>
      <c r="D192" s="241"/>
      <c r="E192" s="236"/>
      <c r="F192" s="221"/>
      <c r="G192" s="240"/>
      <c r="H192" s="235"/>
      <c r="I192" s="221"/>
      <c r="J192" s="240"/>
      <c r="K192" s="235"/>
      <c r="L192" s="221"/>
      <c r="M192" s="240"/>
      <c r="N192" s="235"/>
      <c r="O192" s="221"/>
      <c r="P192" s="232"/>
      <c r="Q192" s="233"/>
      <c r="S192" s="232"/>
      <c r="T192" s="209"/>
      <c r="U192" s="214"/>
      <c r="V192" s="210"/>
      <c r="W192" s="233"/>
      <c r="Y192" s="232"/>
      <c r="Z192" s="233"/>
      <c r="AB192" s="234"/>
      <c r="AC192" s="233"/>
      <c r="AE192" s="232"/>
      <c r="AF192" s="233"/>
      <c r="AH192" s="232"/>
      <c r="AJ192" s="214"/>
      <c r="AK192" s="231"/>
      <c r="AL192" s="215"/>
      <c r="AM192" s="207">
        <v>43</v>
      </c>
      <c r="AN192" s="230">
        <v>4</v>
      </c>
      <c r="AO192" s="229" t="s">
        <v>339</v>
      </c>
      <c r="AP192" s="207">
        <v>52</v>
      </c>
      <c r="AQ192" s="230">
        <v>4</v>
      </c>
      <c r="AR192" s="229" t="s">
        <v>338</v>
      </c>
    </row>
    <row r="193" spans="1:44" ht="15">
      <c r="A193" s="249" t="s">
        <v>337</v>
      </c>
      <c r="B193" s="248" t="s">
        <v>16</v>
      </c>
      <c r="C193" s="237"/>
      <c r="D193" s="241"/>
      <c r="E193" s="236"/>
      <c r="F193" s="221"/>
      <c r="G193" s="240"/>
      <c r="H193" s="235"/>
      <c r="I193" s="221"/>
      <c r="J193" s="240"/>
      <c r="K193" s="235"/>
      <c r="L193" s="221"/>
      <c r="M193" s="240"/>
      <c r="N193" s="235"/>
      <c r="O193" s="221"/>
      <c r="P193" s="232"/>
      <c r="Q193" s="233"/>
      <c r="S193" s="232"/>
      <c r="T193" s="209"/>
      <c r="U193" s="214"/>
      <c r="V193" s="210"/>
      <c r="W193" s="233"/>
      <c r="Y193" s="232"/>
      <c r="Z193" s="233"/>
      <c r="AA193" s="207">
        <v>37</v>
      </c>
      <c r="AB193" s="234">
        <v>4</v>
      </c>
      <c r="AC193" s="233" t="s">
        <v>336</v>
      </c>
      <c r="AD193" s="207">
        <v>41</v>
      </c>
      <c r="AE193" s="232">
        <v>4</v>
      </c>
      <c r="AF193" s="233" t="s">
        <v>335</v>
      </c>
      <c r="AH193" s="232"/>
      <c r="AJ193" s="214"/>
      <c r="AK193" s="231"/>
      <c r="AL193" s="215"/>
      <c r="AN193" s="230"/>
      <c r="AO193" s="229"/>
      <c r="AQ193" s="230"/>
      <c r="AR193" s="229"/>
    </row>
    <row r="194" spans="1:44" ht="15">
      <c r="A194" s="239" t="s">
        <v>334</v>
      </c>
      <c r="B194" s="248" t="s">
        <v>13</v>
      </c>
      <c r="C194" s="237">
        <v>38</v>
      </c>
      <c r="D194" s="241">
        <v>4</v>
      </c>
      <c r="E194" s="236" t="s">
        <v>243</v>
      </c>
      <c r="F194" s="221">
        <v>48</v>
      </c>
      <c r="G194" s="240">
        <v>4</v>
      </c>
      <c r="H194" s="235" t="s">
        <v>249</v>
      </c>
      <c r="I194" s="221">
        <v>41</v>
      </c>
      <c r="J194" s="240">
        <v>4</v>
      </c>
      <c r="K194" s="235" t="s">
        <v>249</v>
      </c>
      <c r="L194" s="221"/>
      <c r="M194" s="240"/>
      <c r="N194" s="235"/>
      <c r="O194" s="221"/>
      <c r="P194" s="232"/>
      <c r="Q194" s="233"/>
      <c r="S194" s="232"/>
      <c r="T194" s="209"/>
      <c r="U194" s="214"/>
      <c r="V194" s="210"/>
      <c r="W194" s="233"/>
      <c r="Y194" s="232"/>
      <c r="Z194" s="233"/>
      <c r="AB194" s="234"/>
      <c r="AC194" s="233"/>
      <c r="AE194" s="232"/>
      <c r="AF194" s="233"/>
      <c r="AH194" s="232"/>
      <c r="AJ194" s="214"/>
      <c r="AK194" s="231"/>
      <c r="AL194" s="215"/>
      <c r="AN194" s="230"/>
      <c r="AO194" s="229"/>
      <c r="AQ194" s="230"/>
      <c r="AR194" s="229"/>
    </row>
    <row r="195" spans="1:44" ht="15">
      <c r="A195" s="239" t="s">
        <v>333</v>
      </c>
      <c r="B195" s="248" t="s">
        <v>20</v>
      </c>
      <c r="C195" s="237"/>
      <c r="D195" s="241"/>
      <c r="E195" s="236"/>
      <c r="F195" s="221">
        <v>25</v>
      </c>
      <c r="G195" s="240">
        <v>4</v>
      </c>
      <c r="H195" s="235" t="s">
        <v>249</v>
      </c>
      <c r="I195" s="221">
        <v>40</v>
      </c>
      <c r="J195" s="240">
        <v>4</v>
      </c>
      <c r="K195" s="235" t="s">
        <v>249</v>
      </c>
      <c r="L195" s="221">
        <v>45</v>
      </c>
      <c r="M195" s="240">
        <v>4</v>
      </c>
      <c r="N195" s="235" t="s">
        <v>243</v>
      </c>
      <c r="O195" s="221">
        <v>38</v>
      </c>
      <c r="P195" s="232">
        <v>4</v>
      </c>
      <c r="Q195" s="233" t="s">
        <v>322</v>
      </c>
      <c r="R195" s="207">
        <v>46</v>
      </c>
      <c r="S195" s="232">
        <v>4</v>
      </c>
      <c r="T195" s="209" t="s">
        <v>332</v>
      </c>
      <c r="U195" s="214"/>
      <c r="V195" s="210"/>
      <c r="W195" s="233"/>
      <c r="Y195" s="232"/>
      <c r="Z195" s="233"/>
      <c r="AB195" s="234"/>
      <c r="AC195" s="233"/>
      <c r="AE195" s="232"/>
      <c r="AF195" s="233"/>
      <c r="AH195" s="232"/>
      <c r="AJ195" s="214"/>
      <c r="AK195" s="231"/>
      <c r="AL195" s="215"/>
      <c r="AN195" s="230"/>
      <c r="AO195" s="229"/>
      <c r="AQ195" s="230"/>
      <c r="AR195" s="229"/>
    </row>
    <row r="196" spans="1:44" ht="15">
      <c r="A196" s="239" t="s">
        <v>331</v>
      </c>
      <c r="B196" s="248" t="s">
        <v>19</v>
      </c>
      <c r="C196" s="237">
        <v>50</v>
      </c>
      <c r="D196" s="241">
        <v>4</v>
      </c>
      <c r="E196" s="236" t="s">
        <v>205</v>
      </c>
      <c r="F196" s="221">
        <v>52</v>
      </c>
      <c r="G196" s="240">
        <v>4</v>
      </c>
      <c r="H196" s="235" t="s">
        <v>201</v>
      </c>
      <c r="I196" s="221"/>
      <c r="J196" s="240"/>
      <c r="K196" s="235"/>
      <c r="L196" s="221"/>
      <c r="M196" s="240"/>
      <c r="N196" s="235"/>
      <c r="O196" s="221"/>
      <c r="P196" s="232"/>
      <c r="Q196" s="233"/>
      <c r="S196" s="232"/>
      <c r="T196" s="209"/>
      <c r="U196" s="214"/>
      <c r="V196" s="210"/>
      <c r="W196" s="233"/>
      <c r="Y196" s="232"/>
      <c r="Z196" s="233"/>
      <c r="AB196" s="234"/>
      <c r="AC196" s="233"/>
      <c r="AE196" s="232"/>
      <c r="AF196" s="233"/>
      <c r="AH196" s="232"/>
      <c r="AJ196" s="214"/>
      <c r="AK196" s="231"/>
      <c r="AL196" s="215"/>
      <c r="AN196" s="230"/>
      <c r="AO196" s="229"/>
      <c r="AQ196" s="230"/>
      <c r="AR196" s="229"/>
    </row>
    <row r="197" spans="1:44" ht="15">
      <c r="A197" s="239" t="s">
        <v>330</v>
      </c>
      <c r="B197" s="248" t="s">
        <v>11</v>
      </c>
      <c r="C197" s="237"/>
      <c r="D197" s="241"/>
      <c r="E197" s="236"/>
      <c r="F197" s="221"/>
      <c r="G197" s="240"/>
      <c r="H197" s="221"/>
      <c r="I197" s="221"/>
      <c r="J197" s="240"/>
      <c r="K197" s="221"/>
      <c r="L197" s="221">
        <v>37</v>
      </c>
      <c r="M197" s="240">
        <v>4</v>
      </c>
      <c r="N197" s="235" t="s">
        <v>247</v>
      </c>
      <c r="O197" s="221"/>
      <c r="P197" s="232"/>
      <c r="Q197" s="233"/>
      <c r="S197" s="232"/>
      <c r="T197" s="209"/>
      <c r="U197" s="214"/>
      <c r="V197" s="210"/>
      <c r="W197" s="233"/>
      <c r="Y197" s="232"/>
      <c r="Z197" s="233"/>
      <c r="AB197" s="234"/>
      <c r="AC197" s="233"/>
      <c r="AE197" s="232"/>
      <c r="AF197" s="233"/>
      <c r="AH197" s="232"/>
      <c r="AJ197" s="214"/>
      <c r="AK197" s="231"/>
      <c r="AL197" s="215"/>
      <c r="AN197" s="230"/>
      <c r="AO197" s="229"/>
      <c r="AQ197" s="230"/>
      <c r="AR197" s="229"/>
    </row>
    <row r="198" spans="1:44" ht="15">
      <c r="A198" s="239" t="s">
        <v>329</v>
      </c>
      <c r="B198" s="248" t="s">
        <v>12</v>
      </c>
      <c r="C198" s="237"/>
      <c r="D198" s="241"/>
      <c r="E198" s="236"/>
      <c r="F198" s="221"/>
      <c r="G198" s="240"/>
      <c r="H198" s="221"/>
      <c r="I198" s="221"/>
      <c r="J198" s="240"/>
      <c r="K198" s="221"/>
      <c r="L198" s="221">
        <v>25</v>
      </c>
      <c r="M198" s="240">
        <v>4</v>
      </c>
      <c r="N198" s="235" t="s">
        <v>243</v>
      </c>
      <c r="O198" s="221"/>
      <c r="P198" s="232"/>
      <c r="Q198" s="233"/>
      <c r="S198" s="232"/>
      <c r="T198" s="209"/>
      <c r="U198" s="214"/>
      <c r="V198" s="210"/>
      <c r="W198" s="233"/>
      <c r="Y198" s="232"/>
      <c r="Z198" s="233"/>
      <c r="AB198" s="234"/>
      <c r="AC198" s="233"/>
      <c r="AE198" s="232"/>
      <c r="AF198" s="233"/>
      <c r="AH198" s="232"/>
      <c r="AJ198" s="214"/>
      <c r="AK198" s="231"/>
      <c r="AL198" s="215"/>
      <c r="AN198" s="230"/>
      <c r="AO198" s="229"/>
      <c r="AQ198" s="230"/>
      <c r="AR198" s="229"/>
    </row>
    <row r="199" spans="1:44" ht="15">
      <c r="A199" s="239" t="s">
        <v>142</v>
      </c>
      <c r="B199" s="248" t="s">
        <v>19</v>
      </c>
      <c r="C199" s="237"/>
      <c r="D199" s="241"/>
      <c r="E199" s="236"/>
      <c r="F199" s="221"/>
      <c r="G199" s="240"/>
      <c r="H199" s="221"/>
      <c r="I199" s="221"/>
      <c r="J199" s="240"/>
      <c r="K199" s="221"/>
      <c r="L199" s="221"/>
      <c r="M199" s="240"/>
      <c r="N199" s="235"/>
      <c r="O199" s="221"/>
      <c r="P199" s="232"/>
      <c r="Q199" s="233"/>
      <c r="S199" s="232"/>
      <c r="T199" s="209"/>
      <c r="U199" s="214"/>
      <c r="V199" s="210"/>
      <c r="W199" s="233"/>
      <c r="Y199" s="232"/>
      <c r="Z199" s="233"/>
      <c r="AB199" s="234"/>
      <c r="AC199" s="233"/>
      <c r="AE199" s="232"/>
      <c r="AF199" s="233"/>
      <c r="AH199" s="232"/>
      <c r="AJ199" s="214"/>
      <c r="AK199" s="231"/>
      <c r="AL199" s="215"/>
      <c r="AM199" s="207">
        <v>24</v>
      </c>
      <c r="AN199" s="230">
        <v>4</v>
      </c>
      <c r="AO199" s="229" t="s">
        <v>328</v>
      </c>
      <c r="AP199" s="207">
        <v>34</v>
      </c>
      <c r="AQ199" s="230">
        <v>4</v>
      </c>
      <c r="AR199" s="229" t="s">
        <v>327</v>
      </c>
    </row>
    <row r="200" spans="1:44" ht="15">
      <c r="A200" s="199" t="s">
        <v>326</v>
      </c>
      <c r="B200" s="248" t="s">
        <v>13</v>
      </c>
      <c r="C200" s="237">
        <v>40</v>
      </c>
      <c r="D200" s="241">
        <v>4</v>
      </c>
      <c r="E200" s="236" t="s">
        <v>205</v>
      </c>
      <c r="F200" s="221">
        <v>39</v>
      </c>
      <c r="G200" s="240">
        <v>4</v>
      </c>
      <c r="H200" s="235" t="s">
        <v>205</v>
      </c>
      <c r="I200" s="221">
        <v>27</v>
      </c>
      <c r="J200" s="240">
        <v>3</v>
      </c>
      <c r="K200" s="235" t="s">
        <v>205</v>
      </c>
      <c r="L200" s="221">
        <v>7</v>
      </c>
      <c r="M200" s="240">
        <v>1</v>
      </c>
      <c r="N200" s="235" t="s">
        <v>205</v>
      </c>
      <c r="O200" s="221"/>
      <c r="P200" s="232"/>
      <c r="Q200" s="233"/>
      <c r="S200" s="232"/>
      <c r="T200" s="209"/>
      <c r="U200" s="214"/>
      <c r="V200" s="210"/>
      <c r="W200" s="233"/>
      <c r="Y200" s="232"/>
      <c r="Z200" s="233"/>
      <c r="AB200" s="234"/>
      <c r="AC200" s="233"/>
      <c r="AE200" s="232"/>
      <c r="AF200" s="233"/>
      <c r="AH200" s="232"/>
      <c r="AJ200" s="214"/>
      <c r="AK200" s="231"/>
      <c r="AL200" s="215"/>
      <c r="AN200" s="230"/>
      <c r="AO200" s="229"/>
      <c r="AQ200" s="230"/>
      <c r="AR200" s="229"/>
    </row>
    <row r="201" spans="1:44" ht="15">
      <c r="A201" s="199" t="s">
        <v>325</v>
      </c>
      <c r="B201" s="248" t="s">
        <v>16</v>
      </c>
      <c r="C201" s="237">
        <v>44</v>
      </c>
      <c r="D201" s="241">
        <v>4</v>
      </c>
      <c r="E201" s="236" t="s">
        <v>224</v>
      </c>
      <c r="F201" s="221">
        <v>13</v>
      </c>
      <c r="G201" s="240">
        <v>1</v>
      </c>
      <c r="H201" s="235" t="s">
        <v>224</v>
      </c>
      <c r="I201" s="221"/>
      <c r="J201" s="240"/>
      <c r="K201" s="235"/>
      <c r="L201" s="221"/>
      <c r="M201" s="240"/>
      <c r="N201" s="235"/>
      <c r="O201" s="221"/>
      <c r="P201" s="232"/>
      <c r="Q201" s="233"/>
      <c r="S201" s="232"/>
      <c r="T201" s="209"/>
      <c r="U201" s="214"/>
      <c r="V201" s="210"/>
      <c r="W201" s="233"/>
      <c r="Y201" s="232"/>
      <c r="Z201" s="233"/>
      <c r="AB201" s="234"/>
      <c r="AC201" s="233"/>
      <c r="AE201" s="232"/>
      <c r="AF201" s="233"/>
      <c r="AH201" s="232"/>
      <c r="AJ201" s="214"/>
      <c r="AK201" s="231"/>
      <c r="AL201" s="215"/>
      <c r="AN201" s="230"/>
      <c r="AO201" s="229"/>
      <c r="AQ201" s="230"/>
      <c r="AR201" s="229"/>
    </row>
    <row r="202" spans="1:44" ht="15">
      <c r="A202" s="199" t="s">
        <v>324</v>
      </c>
      <c r="B202" s="248" t="s">
        <v>13</v>
      </c>
      <c r="C202" s="237"/>
      <c r="D202" s="241"/>
      <c r="E202" s="236"/>
      <c r="F202" s="221"/>
      <c r="G202" s="240"/>
      <c r="H202" s="235"/>
      <c r="I202" s="221"/>
      <c r="J202" s="240"/>
      <c r="K202" s="235"/>
      <c r="L202" s="221"/>
      <c r="M202" s="240"/>
      <c r="N202" s="235"/>
      <c r="O202" s="221"/>
      <c r="P202" s="232"/>
      <c r="Q202" s="233"/>
      <c r="S202" s="232"/>
      <c r="T202" s="209"/>
      <c r="U202" s="214"/>
      <c r="V202" s="210"/>
      <c r="W202" s="233"/>
      <c r="Y202" s="232"/>
      <c r="Z202" s="233"/>
      <c r="AB202" s="234"/>
      <c r="AC202" s="233"/>
      <c r="AD202" s="207">
        <v>22</v>
      </c>
      <c r="AE202" s="232">
        <v>4</v>
      </c>
      <c r="AF202" s="233" t="s">
        <v>323</v>
      </c>
      <c r="AG202" s="211">
        <v>30</v>
      </c>
      <c r="AH202" s="232">
        <v>4</v>
      </c>
      <c r="AI202" s="209" t="s">
        <v>322</v>
      </c>
      <c r="AJ202" s="214"/>
      <c r="AK202" s="231"/>
      <c r="AL202" s="215"/>
      <c r="AN202" s="230"/>
      <c r="AO202" s="229"/>
      <c r="AQ202" s="230"/>
      <c r="AR202" s="229"/>
    </row>
    <row r="203" spans="1:44" ht="15">
      <c r="A203" s="239" t="s">
        <v>321</v>
      </c>
      <c r="B203" s="248" t="s">
        <v>20</v>
      </c>
      <c r="C203" s="237"/>
      <c r="D203" s="241"/>
      <c r="E203" s="236"/>
      <c r="F203" s="221"/>
      <c r="G203" s="240"/>
      <c r="H203" s="235"/>
      <c r="I203" s="221">
        <v>33</v>
      </c>
      <c r="J203" s="240">
        <v>4</v>
      </c>
      <c r="K203" s="235" t="s">
        <v>249</v>
      </c>
      <c r="L203" s="221">
        <v>32</v>
      </c>
      <c r="M203" s="240">
        <v>4</v>
      </c>
      <c r="N203" s="235" t="s">
        <v>247</v>
      </c>
      <c r="O203" s="221">
        <v>34</v>
      </c>
      <c r="P203" s="232">
        <v>4</v>
      </c>
      <c r="Q203" s="233" t="s">
        <v>231</v>
      </c>
      <c r="S203" s="232"/>
      <c r="T203" s="209"/>
      <c r="U203" s="214"/>
      <c r="V203" s="210"/>
      <c r="W203" s="233"/>
      <c r="Y203" s="232"/>
      <c r="Z203" s="233"/>
      <c r="AB203" s="234"/>
      <c r="AC203" s="233"/>
      <c r="AE203" s="232"/>
      <c r="AF203" s="233"/>
      <c r="AH203" s="232"/>
      <c r="AJ203" s="214"/>
      <c r="AK203" s="231"/>
      <c r="AL203" s="215"/>
      <c r="AN203" s="230"/>
      <c r="AO203" s="229"/>
      <c r="AQ203" s="230"/>
      <c r="AR203" s="229"/>
    </row>
    <row r="204" spans="1:44" ht="15">
      <c r="A204" s="239" t="s">
        <v>320</v>
      </c>
      <c r="B204" s="248" t="s">
        <v>20</v>
      </c>
      <c r="C204" s="237"/>
      <c r="D204" s="241"/>
      <c r="E204" s="236"/>
      <c r="F204" s="221">
        <v>10</v>
      </c>
      <c r="G204" s="240">
        <v>2</v>
      </c>
      <c r="H204" s="235" t="s">
        <v>249</v>
      </c>
      <c r="I204" s="221">
        <v>5</v>
      </c>
      <c r="J204" s="240">
        <v>1</v>
      </c>
      <c r="K204" s="235" t="s">
        <v>249</v>
      </c>
      <c r="L204" s="221">
        <v>21</v>
      </c>
      <c r="M204" s="240">
        <v>4</v>
      </c>
      <c r="N204" s="235" t="s">
        <v>243</v>
      </c>
      <c r="O204" s="221">
        <v>26</v>
      </c>
      <c r="P204" s="232">
        <v>4</v>
      </c>
      <c r="Q204" s="233" t="s">
        <v>319</v>
      </c>
      <c r="R204" s="207">
        <v>40</v>
      </c>
      <c r="S204" s="232">
        <v>4</v>
      </c>
      <c r="T204" s="209" t="s">
        <v>318</v>
      </c>
      <c r="U204" s="214"/>
      <c r="V204" s="210"/>
      <c r="W204" s="233"/>
      <c r="Y204" s="232"/>
      <c r="Z204" s="233"/>
      <c r="AB204" s="234"/>
      <c r="AC204" s="233"/>
      <c r="AE204" s="232"/>
      <c r="AF204" s="233"/>
      <c r="AH204" s="232"/>
      <c r="AJ204" s="214"/>
      <c r="AK204" s="231"/>
      <c r="AL204" s="215"/>
      <c r="AN204" s="230"/>
      <c r="AO204" s="229"/>
      <c r="AQ204" s="230"/>
      <c r="AR204" s="229"/>
    </row>
    <row r="205" spans="1:44" ht="15">
      <c r="A205" s="199" t="s">
        <v>185</v>
      </c>
      <c r="B205" s="248" t="s">
        <v>76</v>
      </c>
      <c r="C205" s="237"/>
      <c r="D205" s="241"/>
      <c r="E205" s="236"/>
      <c r="F205" s="221"/>
      <c r="G205" s="240"/>
      <c r="H205" s="235"/>
      <c r="I205" s="221"/>
      <c r="J205" s="240"/>
      <c r="K205" s="235"/>
      <c r="L205" s="221"/>
      <c r="M205" s="240"/>
      <c r="N205" s="235"/>
      <c r="O205" s="221"/>
      <c r="P205" s="232"/>
      <c r="Q205" s="233"/>
      <c r="S205" s="232"/>
      <c r="T205" s="209"/>
      <c r="U205" s="214"/>
      <c r="V205" s="210"/>
      <c r="W205" s="233"/>
      <c r="Y205" s="232"/>
      <c r="Z205" s="233"/>
      <c r="AB205" s="234"/>
      <c r="AC205" s="233"/>
      <c r="AD205" s="207">
        <v>2</v>
      </c>
      <c r="AE205" s="232">
        <v>1</v>
      </c>
      <c r="AF205" s="233" t="s">
        <v>273</v>
      </c>
      <c r="AG205" s="211">
        <v>45</v>
      </c>
      <c r="AH205" s="232">
        <v>4</v>
      </c>
      <c r="AI205" s="209" t="s">
        <v>238</v>
      </c>
      <c r="AJ205" s="214">
        <v>50</v>
      </c>
      <c r="AK205" s="231">
        <v>4</v>
      </c>
      <c r="AL205" s="215" t="s">
        <v>237</v>
      </c>
      <c r="AM205" s="207">
        <v>34</v>
      </c>
      <c r="AN205" s="230">
        <v>3</v>
      </c>
      <c r="AO205" s="229" t="s">
        <v>237</v>
      </c>
      <c r="AQ205" s="230"/>
      <c r="AR205" s="229"/>
    </row>
    <row r="206" spans="1:44" ht="15">
      <c r="A206" s="199" t="s">
        <v>317</v>
      </c>
      <c r="B206" s="248" t="s">
        <v>17</v>
      </c>
      <c r="C206" s="237"/>
      <c r="D206" s="241"/>
      <c r="E206" s="236"/>
      <c r="F206" s="221">
        <v>39</v>
      </c>
      <c r="G206" s="240">
        <v>4</v>
      </c>
      <c r="H206" s="235" t="s">
        <v>224</v>
      </c>
      <c r="I206" s="221">
        <v>50</v>
      </c>
      <c r="J206" s="240">
        <v>4</v>
      </c>
      <c r="K206" s="235" t="s">
        <v>224</v>
      </c>
      <c r="L206" s="221">
        <v>45</v>
      </c>
      <c r="M206" s="240">
        <v>4</v>
      </c>
      <c r="N206" s="235" t="s">
        <v>205</v>
      </c>
      <c r="O206" s="221">
        <v>49</v>
      </c>
      <c r="P206" s="232">
        <v>4</v>
      </c>
      <c r="Q206" s="233" t="s">
        <v>316</v>
      </c>
      <c r="R206" s="207">
        <v>53</v>
      </c>
      <c r="S206" s="232">
        <v>4</v>
      </c>
      <c r="T206" s="209" t="s">
        <v>315</v>
      </c>
      <c r="U206" s="214">
        <v>44</v>
      </c>
      <c r="V206" s="210">
        <v>4</v>
      </c>
      <c r="W206" s="233" t="s">
        <v>314</v>
      </c>
      <c r="X206" s="207">
        <v>48</v>
      </c>
      <c r="Y206" s="232">
        <v>4</v>
      </c>
      <c r="Z206" s="233" t="s">
        <v>313</v>
      </c>
      <c r="AB206" s="234"/>
      <c r="AC206" s="233"/>
      <c r="AE206" s="232"/>
      <c r="AF206" s="233"/>
      <c r="AH206" s="232"/>
      <c r="AJ206" s="214"/>
      <c r="AK206" s="231"/>
      <c r="AL206" s="215"/>
      <c r="AN206" s="230"/>
      <c r="AO206" s="229"/>
      <c r="AQ206" s="230"/>
      <c r="AR206" s="229"/>
    </row>
    <row r="207" spans="1:44" ht="15">
      <c r="A207" s="243" t="s">
        <v>312</v>
      </c>
      <c r="B207" s="247" t="s">
        <v>20</v>
      </c>
      <c r="C207" s="237"/>
      <c r="D207" s="241"/>
      <c r="E207" s="236"/>
      <c r="F207" s="221">
        <v>31</v>
      </c>
      <c r="G207" s="240">
        <v>4</v>
      </c>
      <c r="H207" s="235" t="s">
        <v>205</v>
      </c>
      <c r="I207" s="221"/>
      <c r="J207" s="240"/>
      <c r="K207" s="235"/>
      <c r="L207" s="221"/>
      <c r="M207" s="240"/>
      <c r="N207" s="235"/>
      <c r="O207" s="221"/>
      <c r="P207" s="232"/>
      <c r="Q207" s="233"/>
      <c r="S207" s="232"/>
      <c r="T207" s="209"/>
      <c r="U207" s="214"/>
      <c r="V207" s="210"/>
      <c r="W207" s="233"/>
      <c r="Y207" s="232"/>
      <c r="Z207" s="233"/>
      <c r="AB207" s="234"/>
      <c r="AC207" s="233"/>
      <c r="AE207" s="232"/>
      <c r="AF207" s="233"/>
      <c r="AH207" s="232"/>
      <c r="AJ207" s="214"/>
      <c r="AK207" s="231"/>
      <c r="AL207" s="215"/>
      <c r="AN207" s="230"/>
      <c r="AO207" s="229"/>
      <c r="AQ207" s="230"/>
      <c r="AR207" s="229"/>
    </row>
    <row r="208" spans="1:44" ht="15">
      <c r="A208" s="243" t="s">
        <v>311</v>
      </c>
      <c r="B208" s="247" t="s">
        <v>18</v>
      </c>
      <c r="C208" s="237">
        <v>38</v>
      </c>
      <c r="D208" s="241">
        <v>4</v>
      </c>
      <c r="E208" s="236" t="s">
        <v>201</v>
      </c>
      <c r="F208" s="221">
        <v>43</v>
      </c>
      <c r="G208" s="240">
        <v>4</v>
      </c>
      <c r="H208" s="235" t="s">
        <v>205</v>
      </c>
      <c r="I208" s="221">
        <v>52</v>
      </c>
      <c r="J208" s="240">
        <v>4</v>
      </c>
      <c r="K208" s="235" t="s">
        <v>205</v>
      </c>
      <c r="L208" s="221">
        <v>39</v>
      </c>
      <c r="M208" s="240">
        <v>4</v>
      </c>
      <c r="N208" s="235" t="s">
        <v>201</v>
      </c>
      <c r="O208" s="221"/>
      <c r="P208" s="232"/>
      <c r="Q208" s="233"/>
      <c r="R208" s="207">
        <v>55</v>
      </c>
      <c r="S208" s="232">
        <v>4</v>
      </c>
      <c r="T208" s="209" t="s">
        <v>304</v>
      </c>
      <c r="U208" s="214">
        <v>43</v>
      </c>
      <c r="V208" s="210">
        <v>4</v>
      </c>
      <c r="W208" s="233" t="s">
        <v>310</v>
      </c>
      <c r="X208" s="207">
        <v>48</v>
      </c>
      <c r="Y208" s="232">
        <v>4</v>
      </c>
      <c r="Z208" s="233" t="s">
        <v>309</v>
      </c>
      <c r="AB208" s="234"/>
      <c r="AC208" s="233"/>
      <c r="AE208" s="232"/>
      <c r="AF208" s="233"/>
      <c r="AH208" s="232"/>
      <c r="AJ208" s="214"/>
      <c r="AK208" s="231"/>
      <c r="AL208" s="215"/>
      <c r="AN208" s="230"/>
      <c r="AO208" s="229"/>
      <c r="AQ208" s="230"/>
      <c r="AR208" s="229"/>
    </row>
    <row r="209" spans="1:44" ht="15">
      <c r="A209" s="239" t="s">
        <v>308</v>
      </c>
      <c r="B209" s="238" t="s">
        <v>19</v>
      </c>
      <c r="C209" s="237"/>
      <c r="D209" s="241"/>
      <c r="E209" s="236"/>
      <c r="F209" s="221">
        <v>42</v>
      </c>
      <c r="G209" s="240">
        <v>4</v>
      </c>
      <c r="H209" s="235" t="s">
        <v>205</v>
      </c>
      <c r="I209" s="221"/>
      <c r="J209" s="240"/>
      <c r="K209" s="235"/>
      <c r="L209" s="221">
        <v>10</v>
      </c>
      <c r="M209" s="240">
        <v>1</v>
      </c>
      <c r="N209" s="235" t="s">
        <v>205</v>
      </c>
      <c r="O209" s="221"/>
      <c r="P209" s="232"/>
      <c r="Q209" s="233"/>
      <c r="S209" s="232"/>
      <c r="T209" s="209"/>
      <c r="U209" s="214"/>
      <c r="V209" s="210"/>
      <c r="W209" s="233"/>
      <c r="Y209" s="232"/>
      <c r="Z209" s="233"/>
      <c r="AB209" s="234"/>
      <c r="AC209" s="233"/>
      <c r="AE209" s="232"/>
      <c r="AF209" s="233"/>
      <c r="AH209" s="232"/>
      <c r="AJ209" s="214"/>
      <c r="AK209" s="231"/>
      <c r="AL209" s="215"/>
      <c r="AN209" s="230"/>
      <c r="AO209" s="229"/>
      <c r="AQ209" s="230"/>
      <c r="AR209" s="229"/>
    </row>
    <row r="210" spans="1:44" ht="15">
      <c r="A210" s="239" t="s">
        <v>307</v>
      </c>
      <c r="B210" s="238" t="s">
        <v>18</v>
      </c>
      <c r="C210" s="237"/>
      <c r="D210" s="241"/>
      <c r="E210" s="236"/>
      <c r="F210" s="221"/>
      <c r="G210" s="240"/>
      <c r="H210" s="235"/>
      <c r="I210" s="221"/>
      <c r="J210" s="240"/>
      <c r="K210" s="235"/>
      <c r="L210" s="221"/>
      <c r="M210" s="240"/>
      <c r="N210" s="235"/>
      <c r="O210" s="221"/>
      <c r="P210" s="232"/>
      <c r="Q210" s="233"/>
      <c r="S210" s="232"/>
      <c r="T210" s="209"/>
      <c r="U210" s="214"/>
      <c r="V210" s="210"/>
      <c r="W210" s="233"/>
      <c r="Y210" s="232"/>
      <c r="Z210" s="233"/>
      <c r="AB210" s="234"/>
      <c r="AC210" s="233"/>
      <c r="AD210" s="207">
        <v>44</v>
      </c>
      <c r="AE210" s="232">
        <v>4</v>
      </c>
      <c r="AF210" s="233" t="s">
        <v>306</v>
      </c>
      <c r="AG210" s="211">
        <v>54</v>
      </c>
      <c r="AH210" s="232">
        <v>4</v>
      </c>
      <c r="AI210" s="209" t="s">
        <v>304</v>
      </c>
      <c r="AJ210" s="214">
        <v>51</v>
      </c>
      <c r="AK210" s="231">
        <v>4</v>
      </c>
      <c r="AL210" s="215" t="s">
        <v>276</v>
      </c>
      <c r="AM210" s="207">
        <v>44</v>
      </c>
      <c r="AN210" s="230">
        <v>4</v>
      </c>
      <c r="AO210" s="229" t="s">
        <v>305</v>
      </c>
      <c r="AP210" s="207">
        <v>58</v>
      </c>
      <c r="AQ210" s="230">
        <v>4</v>
      </c>
      <c r="AR210" s="229" t="s">
        <v>304</v>
      </c>
    </row>
    <row r="211" spans="1:44" ht="15">
      <c r="A211" s="199" t="s">
        <v>303</v>
      </c>
      <c r="B211" s="238" t="s">
        <v>18</v>
      </c>
      <c r="C211" s="237">
        <v>23</v>
      </c>
      <c r="D211" s="241">
        <v>3</v>
      </c>
      <c r="E211" s="236" t="s">
        <v>205</v>
      </c>
      <c r="F211" s="221">
        <v>9</v>
      </c>
      <c r="G211" s="240">
        <v>2</v>
      </c>
      <c r="H211" s="235" t="s">
        <v>205</v>
      </c>
      <c r="I211" s="221"/>
      <c r="J211" s="240"/>
      <c r="K211" s="235"/>
      <c r="L211" s="221"/>
      <c r="M211" s="240"/>
      <c r="N211" s="235"/>
      <c r="O211" s="221"/>
      <c r="P211" s="232"/>
      <c r="Q211" s="233"/>
      <c r="S211" s="232"/>
      <c r="T211" s="209"/>
      <c r="U211" s="214">
        <v>41</v>
      </c>
      <c r="V211" s="210">
        <v>4</v>
      </c>
      <c r="W211" s="233" t="s">
        <v>302</v>
      </c>
      <c r="X211" s="207">
        <v>22</v>
      </c>
      <c r="Y211" s="232">
        <v>4</v>
      </c>
      <c r="Z211" s="233" t="s">
        <v>301</v>
      </c>
      <c r="AA211" s="207">
        <v>44</v>
      </c>
      <c r="AB211" s="234">
        <v>4</v>
      </c>
      <c r="AC211" s="233" t="s">
        <v>300</v>
      </c>
      <c r="AD211" s="207">
        <v>43</v>
      </c>
      <c r="AE211" s="232">
        <v>4</v>
      </c>
      <c r="AF211" s="233" t="s">
        <v>293</v>
      </c>
      <c r="AH211" s="232"/>
      <c r="AJ211" s="214">
        <v>46</v>
      </c>
      <c r="AK211" s="231">
        <v>4</v>
      </c>
      <c r="AL211" s="215" t="s">
        <v>300</v>
      </c>
      <c r="AM211" s="207">
        <v>45</v>
      </c>
      <c r="AN211" s="230">
        <v>4</v>
      </c>
      <c r="AO211" s="229" t="s">
        <v>300</v>
      </c>
      <c r="AQ211" s="230"/>
      <c r="AR211" s="229"/>
    </row>
    <row r="212" spans="1:44" ht="15">
      <c r="A212" s="239" t="s">
        <v>299</v>
      </c>
      <c r="B212" s="238" t="s">
        <v>16</v>
      </c>
      <c r="C212" s="237"/>
      <c r="D212" s="241"/>
      <c r="E212" s="236"/>
      <c r="F212" s="221"/>
      <c r="G212" s="240"/>
      <c r="H212" s="235"/>
      <c r="I212" s="221"/>
      <c r="J212" s="240"/>
      <c r="K212" s="235"/>
      <c r="L212" s="221"/>
      <c r="M212" s="240"/>
      <c r="N212" s="235"/>
      <c r="O212" s="221"/>
      <c r="P212" s="232"/>
      <c r="Q212" s="233"/>
      <c r="S212" s="232"/>
      <c r="T212" s="209"/>
      <c r="U212" s="214">
        <v>50</v>
      </c>
      <c r="V212" s="210">
        <v>4</v>
      </c>
      <c r="W212" s="233" t="s">
        <v>298</v>
      </c>
      <c r="X212" s="207">
        <v>55</v>
      </c>
      <c r="Y212" s="232">
        <v>4</v>
      </c>
      <c r="Z212" s="233" t="s">
        <v>284</v>
      </c>
      <c r="AA212" s="207">
        <v>51</v>
      </c>
      <c r="AB212" s="234">
        <v>4</v>
      </c>
      <c r="AC212" s="233" t="s">
        <v>297</v>
      </c>
      <c r="AD212" s="207">
        <v>56</v>
      </c>
      <c r="AE212" s="232">
        <v>4</v>
      </c>
      <c r="AF212" s="233" t="s">
        <v>296</v>
      </c>
      <c r="AH212" s="232"/>
      <c r="AJ212" s="214"/>
      <c r="AK212" s="231"/>
      <c r="AL212" s="215"/>
      <c r="AN212" s="230"/>
      <c r="AO212" s="229"/>
      <c r="AQ212" s="230"/>
      <c r="AR212" s="229"/>
    </row>
    <row r="213" spans="1:44" ht="15">
      <c r="A213" s="199" t="s">
        <v>180</v>
      </c>
      <c r="B213" s="238" t="s">
        <v>11</v>
      </c>
      <c r="C213" s="237"/>
      <c r="D213" s="241"/>
      <c r="E213" s="236"/>
      <c r="F213" s="221"/>
      <c r="G213" s="240"/>
      <c r="H213" s="235"/>
      <c r="I213" s="221"/>
      <c r="J213" s="240"/>
      <c r="K213" s="235"/>
      <c r="L213" s="221"/>
      <c r="M213" s="240"/>
      <c r="N213" s="235"/>
      <c r="O213" s="221"/>
      <c r="P213" s="232"/>
      <c r="Q213" s="233"/>
      <c r="S213" s="232"/>
      <c r="T213" s="209"/>
      <c r="U213" s="214"/>
      <c r="V213" s="210"/>
      <c r="W213" s="233"/>
      <c r="Y213" s="232"/>
      <c r="Z213" s="233"/>
      <c r="AB213" s="234"/>
      <c r="AC213" s="233"/>
      <c r="AE213" s="232"/>
      <c r="AF213" s="233"/>
      <c r="AG213" s="211">
        <v>52</v>
      </c>
      <c r="AH213" s="232">
        <v>4</v>
      </c>
      <c r="AI213" s="209" t="s">
        <v>295</v>
      </c>
      <c r="AJ213" s="214">
        <v>46</v>
      </c>
      <c r="AK213" s="231">
        <v>4</v>
      </c>
      <c r="AL213" s="215" t="s">
        <v>294</v>
      </c>
      <c r="AN213" s="230"/>
      <c r="AO213" s="229"/>
      <c r="AP213" s="207">
        <v>47</v>
      </c>
      <c r="AQ213" s="230">
        <v>4</v>
      </c>
      <c r="AR213" s="229" t="s">
        <v>293</v>
      </c>
    </row>
    <row r="214" spans="1:44" ht="15">
      <c r="A214" s="239" t="s">
        <v>292</v>
      </c>
      <c r="B214" s="238" t="s">
        <v>11</v>
      </c>
      <c r="C214" s="237">
        <v>42</v>
      </c>
      <c r="D214" s="241">
        <v>4</v>
      </c>
      <c r="E214" s="236" t="s">
        <v>201</v>
      </c>
      <c r="F214" s="221">
        <v>33</v>
      </c>
      <c r="G214" s="240">
        <v>4</v>
      </c>
      <c r="H214" s="235" t="s">
        <v>205</v>
      </c>
      <c r="I214" s="221"/>
      <c r="J214" s="240"/>
      <c r="K214" s="235"/>
      <c r="L214" s="221"/>
      <c r="M214" s="240"/>
      <c r="N214" s="235"/>
      <c r="O214" s="221"/>
      <c r="P214" s="232"/>
      <c r="Q214" s="233"/>
      <c r="S214" s="232"/>
      <c r="T214" s="209"/>
      <c r="U214" s="214"/>
      <c r="V214" s="210"/>
      <c r="W214" s="233"/>
      <c r="Y214" s="232"/>
      <c r="Z214" s="233"/>
      <c r="AB214" s="234"/>
      <c r="AC214" s="233"/>
      <c r="AE214" s="232"/>
      <c r="AF214" s="233"/>
      <c r="AH214" s="232"/>
      <c r="AJ214" s="214"/>
      <c r="AK214" s="231"/>
      <c r="AL214" s="215"/>
      <c r="AN214" s="230"/>
      <c r="AO214" s="229"/>
      <c r="AQ214" s="230"/>
      <c r="AR214" s="229"/>
    </row>
    <row r="215" spans="1:44" ht="15">
      <c r="A215" s="243" t="s">
        <v>96</v>
      </c>
      <c r="B215" s="242" t="s">
        <v>76</v>
      </c>
      <c r="C215" s="237">
        <v>52</v>
      </c>
      <c r="D215" s="241">
        <v>4</v>
      </c>
      <c r="E215" s="236" t="s">
        <v>205</v>
      </c>
      <c r="F215" s="221">
        <v>53</v>
      </c>
      <c r="G215" s="240">
        <v>4</v>
      </c>
      <c r="H215" s="235" t="s">
        <v>201</v>
      </c>
      <c r="I215" s="221">
        <v>58</v>
      </c>
      <c r="J215" s="240">
        <v>4</v>
      </c>
      <c r="K215" s="235" t="s">
        <v>201</v>
      </c>
      <c r="L215" s="219">
        <v>57</v>
      </c>
      <c r="M215" s="246">
        <v>4</v>
      </c>
      <c r="N215" s="245" t="s">
        <v>201</v>
      </c>
      <c r="O215" s="221">
        <v>57</v>
      </c>
      <c r="P215" s="232">
        <v>4</v>
      </c>
      <c r="Q215" s="233" t="s">
        <v>291</v>
      </c>
      <c r="R215" s="207">
        <v>58</v>
      </c>
      <c r="S215" s="232">
        <v>4</v>
      </c>
      <c r="T215" s="209" t="s">
        <v>290</v>
      </c>
      <c r="U215" s="214">
        <v>57</v>
      </c>
      <c r="V215" s="210">
        <v>4</v>
      </c>
      <c r="W215" s="233" t="s">
        <v>289</v>
      </c>
      <c r="X215" s="207">
        <v>58</v>
      </c>
      <c r="Y215" s="232">
        <v>4</v>
      </c>
      <c r="Z215" s="233" t="s">
        <v>288</v>
      </c>
      <c r="AA215" s="207">
        <v>59</v>
      </c>
      <c r="AB215" s="234">
        <v>4</v>
      </c>
      <c r="AC215" s="233" t="s">
        <v>287</v>
      </c>
      <c r="AD215" s="207">
        <v>60</v>
      </c>
      <c r="AE215" s="232">
        <v>4</v>
      </c>
      <c r="AF215" s="233" t="s">
        <v>287</v>
      </c>
      <c r="AG215" s="211">
        <v>59</v>
      </c>
      <c r="AH215" s="232">
        <v>4</v>
      </c>
      <c r="AI215" s="209" t="s">
        <v>287</v>
      </c>
      <c r="AJ215" s="214">
        <v>60</v>
      </c>
      <c r="AK215" s="231">
        <v>4</v>
      </c>
      <c r="AL215" s="215" t="s">
        <v>286</v>
      </c>
      <c r="AM215" s="207">
        <v>54</v>
      </c>
      <c r="AN215" s="230">
        <v>4</v>
      </c>
      <c r="AO215" s="229" t="s">
        <v>285</v>
      </c>
      <c r="AP215" s="207">
        <v>53</v>
      </c>
      <c r="AQ215" s="230">
        <v>4</v>
      </c>
      <c r="AR215" s="229" t="s">
        <v>284</v>
      </c>
    </row>
    <row r="216" spans="1:44" ht="15">
      <c r="A216" s="243" t="s">
        <v>283</v>
      </c>
      <c r="B216" s="242" t="s">
        <v>11</v>
      </c>
      <c r="C216" s="237"/>
      <c r="D216" s="241"/>
      <c r="E216" s="236"/>
      <c r="F216" s="221">
        <v>36</v>
      </c>
      <c r="G216" s="240">
        <v>4</v>
      </c>
      <c r="H216" s="235" t="s">
        <v>205</v>
      </c>
      <c r="I216" s="221">
        <v>42</v>
      </c>
      <c r="J216" s="240">
        <v>4</v>
      </c>
      <c r="K216" s="235" t="s">
        <v>205</v>
      </c>
      <c r="L216" s="221"/>
      <c r="M216" s="240"/>
      <c r="N216" s="235"/>
      <c r="O216" s="221"/>
      <c r="P216" s="232"/>
      <c r="Q216" s="233"/>
      <c r="S216" s="232"/>
      <c r="T216" s="209"/>
      <c r="U216" s="214">
        <v>22</v>
      </c>
      <c r="V216" s="210">
        <v>2</v>
      </c>
      <c r="W216" s="233" t="s">
        <v>282</v>
      </c>
      <c r="Y216" s="232"/>
      <c r="Z216" s="233"/>
      <c r="AB216" s="234"/>
      <c r="AC216" s="233"/>
      <c r="AE216" s="232"/>
      <c r="AF216" s="233"/>
      <c r="AH216" s="232"/>
      <c r="AJ216" s="214"/>
      <c r="AK216" s="231"/>
      <c r="AL216" s="215"/>
      <c r="AN216" s="230"/>
      <c r="AO216" s="229"/>
      <c r="AQ216" s="230"/>
      <c r="AR216" s="229"/>
    </row>
    <row r="217" spans="1:44" ht="15">
      <c r="A217" s="199" t="s">
        <v>143</v>
      </c>
      <c r="B217" s="238" t="s">
        <v>13</v>
      </c>
      <c r="C217" s="237"/>
      <c r="D217" s="241"/>
      <c r="E217" s="236"/>
      <c r="F217" s="221"/>
      <c r="G217" s="240"/>
      <c r="H217" s="235"/>
      <c r="I217" s="221"/>
      <c r="J217" s="240"/>
      <c r="K217" s="235"/>
      <c r="L217" s="221">
        <v>46</v>
      </c>
      <c r="M217" s="240">
        <v>4</v>
      </c>
      <c r="N217" s="235" t="s">
        <v>205</v>
      </c>
      <c r="O217" s="221">
        <v>12</v>
      </c>
      <c r="P217" s="232">
        <v>1</v>
      </c>
      <c r="Q217" s="233" t="s">
        <v>281</v>
      </c>
      <c r="S217" s="232"/>
      <c r="T217" s="209"/>
      <c r="U217" s="214">
        <v>40</v>
      </c>
      <c r="V217" s="210">
        <v>4</v>
      </c>
      <c r="W217" s="233" t="s">
        <v>280</v>
      </c>
      <c r="Y217" s="232"/>
      <c r="Z217" s="233"/>
      <c r="AA217" s="207">
        <v>41</v>
      </c>
      <c r="AB217" s="234">
        <v>4</v>
      </c>
      <c r="AC217" s="233" t="s">
        <v>230</v>
      </c>
      <c r="AD217" s="207">
        <v>52</v>
      </c>
      <c r="AE217" s="232">
        <v>4</v>
      </c>
      <c r="AF217" s="233" t="s">
        <v>279</v>
      </c>
      <c r="AG217" s="211">
        <v>51</v>
      </c>
      <c r="AH217" s="232">
        <v>4</v>
      </c>
      <c r="AI217" s="209" t="s">
        <v>278</v>
      </c>
      <c r="AJ217" s="214">
        <v>58</v>
      </c>
      <c r="AK217" s="231">
        <v>4</v>
      </c>
      <c r="AL217" s="215" t="s">
        <v>199</v>
      </c>
      <c r="AM217" s="207">
        <v>49</v>
      </c>
      <c r="AN217" s="230">
        <v>4</v>
      </c>
      <c r="AO217" s="229" t="s">
        <v>277</v>
      </c>
      <c r="AP217" s="207">
        <v>17</v>
      </c>
      <c r="AQ217" s="230">
        <v>2</v>
      </c>
      <c r="AR217" s="229" t="s">
        <v>276</v>
      </c>
    </row>
    <row r="218" spans="1:44" ht="15">
      <c r="A218" s="199" t="s">
        <v>275</v>
      </c>
      <c r="B218" s="238" t="s">
        <v>76</v>
      </c>
      <c r="C218" s="237"/>
      <c r="D218" s="241"/>
      <c r="E218" s="236"/>
      <c r="F218" s="221"/>
      <c r="G218" s="240"/>
      <c r="H218" s="235"/>
      <c r="I218" s="221"/>
      <c r="J218" s="240"/>
      <c r="K218" s="235"/>
      <c r="L218" s="221"/>
      <c r="M218" s="240"/>
      <c r="N218" s="235"/>
      <c r="O218" s="221">
        <v>14</v>
      </c>
      <c r="P218" s="232">
        <v>3</v>
      </c>
      <c r="Q218" s="233" t="s">
        <v>274</v>
      </c>
      <c r="R218" s="207">
        <v>18</v>
      </c>
      <c r="S218" s="232">
        <v>2</v>
      </c>
      <c r="T218" s="209" t="s">
        <v>273</v>
      </c>
      <c r="U218" s="214"/>
      <c r="V218" s="210"/>
      <c r="W218" s="233"/>
      <c r="Y218" s="232"/>
      <c r="Z218" s="233"/>
      <c r="AB218" s="234"/>
      <c r="AC218" s="233"/>
      <c r="AE218" s="232"/>
      <c r="AF218" s="233"/>
      <c r="AH218" s="232"/>
      <c r="AJ218" s="214">
        <v>35</v>
      </c>
      <c r="AK218" s="231">
        <v>4</v>
      </c>
      <c r="AL218" s="215" t="s">
        <v>238</v>
      </c>
      <c r="AN218" s="230"/>
      <c r="AO218" s="229"/>
      <c r="AQ218" s="230"/>
      <c r="AR218" s="229"/>
    </row>
    <row r="219" spans="1:44" ht="15">
      <c r="A219" s="243" t="s">
        <v>272</v>
      </c>
      <c r="B219" s="242" t="s">
        <v>13</v>
      </c>
      <c r="C219" s="237">
        <v>24</v>
      </c>
      <c r="D219" s="241">
        <v>2</v>
      </c>
      <c r="E219" s="236" t="s">
        <v>205</v>
      </c>
      <c r="F219" s="221"/>
      <c r="G219" s="240"/>
      <c r="H219" s="235"/>
      <c r="I219" s="221">
        <v>45</v>
      </c>
      <c r="J219" s="240">
        <v>4</v>
      </c>
      <c r="K219" s="235" t="s">
        <v>205</v>
      </c>
      <c r="L219" s="221"/>
      <c r="M219" s="240"/>
      <c r="N219" s="235"/>
      <c r="O219" s="221"/>
      <c r="P219" s="232"/>
      <c r="Q219" s="233"/>
      <c r="R219" s="207">
        <v>9</v>
      </c>
      <c r="S219" s="232">
        <v>1</v>
      </c>
      <c r="T219" s="209" t="s">
        <v>271</v>
      </c>
      <c r="U219" s="214"/>
      <c r="V219" s="210"/>
      <c r="W219" s="233"/>
      <c r="Y219" s="232"/>
      <c r="Z219" s="233"/>
      <c r="AB219" s="234"/>
      <c r="AC219" s="233"/>
      <c r="AE219" s="232"/>
      <c r="AF219" s="233"/>
      <c r="AG219" s="211">
        <v>27</v>
      </c>
      <c r="AH219" s="232">
        <v>4</v>
      </c>
      <c r="AI219" s="209" t="s">
        <v>231</v>
      </c>
      <c r="AJ219" s="214">
        <v>51</v>
      </c>
      <c r="AK219" s="231">
        <v>4</v>
      </c>
      <c r="AL219" s="215" t="s">
        <v>257</v>
      </c>
      <c r="AM219" s="207">
        <v>24</v>
      </c>
      <c r="AN219" s="230">
        <v>2</v>
      </c>
      <c r="AO219" s="229" t="s">
        <v>270</v>
      </c>
      <c r="AQ219" s="230"/>
      <c r="AR219" s="229"/>
    </row>
    <row r="220" spans="1:44" ht="15">
      <c r="A220" s="243" t="s">
        <v>119</v>
      </c>
      <c r="B220" s="238" t="s">
        <v>76</v>
      </c>
      <c r="C220" s="237"/>
      <c r="D220" s="241"/>
      <c r="E220" s="236"/>
      <c r="F220" s="221"/>
      <c r="G220" s="240"/>
      <c r="H220" s="235"/>
      <c r="I220" s="221"/>
      <c r="J220" s="240"/>
      <c r="K220" s="235"/>
      <c r="L220" s="221"/>
      <c r="M220" s="240"/>
      <c r="N220" s="235"/>
      <c r="O220" s="221">
        <v>45</v>
      </c>
      <c r="P220" s="232">
        <v>4</v>
      </c>
      <c r="Q220" s="233" t="s">
        <v>269</v>
      </c>
      <c r="R220" s="207">
        <v>40</v>
      </c>
      <c r="S220" s="232">
        <v>4</v>
      </c>
      <c r="T220" s="209" t="s">
        <v>230</v>
      </c>
      <c r="U220" s="214">
        <v>49</v>
      </c>
      <c r="V220" s="210">
        <v>4</v>
      </c>
      <c r="W220" s="233" t="s">
        <v>268</v>
      </c>
      <c r="X220" s="207">
        <v>42</v>
      </c>
      <c r="Y220" s="232">
        <v>4</v>
      </c>
      <c r="Z220" s="233" t="s">
        <v>267</v>
      </c>
      <c r="AA220" s="207">
        <v>23</v>
      </c>
      <c r="AB220" s="234">
        <v>2</v>
      </c>
      <c r="AC220" s="233" t="s">
        <v>262</v>
      </c>
      <c r="AD220" s="207">
        <v>31</v>
      </c>
      <c r="AE220" s="232">
        <v>3</v>
      </c>
      <c r="AF220" s="233" t="s">
        <v>266</v>
      </c>
      <c r="AG220" s="211">
        <v>15</v>
      </c>
      <c r="AH220" s="232">
        <v>1</v>
      </c>
      <c r="AI220" s="209" t="s">
        <v>265</v>
      </c>
      <c r="AJ220" s="214"/>
      <c r="AK220" s="231"/>
      <c r="AL220" s="215"/>
      <c r="AN220" s="230"/>
      <c r="AO220" s="229"/>
      <c r="AP220" s="207">
        <v>11</v>
      </c>
      <c r="AQ220" s="230">
        <v>1</v>
      </c>
      <c r="AR220" s="229" t="s">
        <v>264</v>
      </c>
    </row>
    <row r="221" spans="1:44" ht="15">
      <c r="A221" s="239" t="s">
        <v>144</v>
      </c>
      <c r="B221" s="238" t="s">
        <v>13</v>
      </c>
      <c r="C221" s="237"/>
      <c r="D221" s="241"/>
      <c r="E221" s="236"/>
      <c r="F221" s="221"/>
      <c r="G221" s="240"/>
      <c r="H221" s="235"/>
      <c r="I221" s="221">
        <v>50</v>
      </c>
      <c r="J221" s="240">
        <v>4</v>
      </c>
      <c r="K221" s="235" t="s">
        <v>205</v>
      </c>
      <c r="L221" s="221">
        <v>51</v>
      </c>
      <c r="M221" s="240">
        <v>4</v>
      </c>
      <c r="N221" s="235" t="s">
        <v>205</v>
      </c>
      <c r="O221" s="221">
        <v>45</v>
      </c>
      <c r="P221" s="232">
        <v>4</v>
      </c>
      <c r="Q221" s="233" t="s">
        <v>263</v>
      </c>
      <c r="R221" s="207">
        <v>23</v>
      </c>
      <c r="S221" s="232">
        <v>3</v>
      </c>
      <c r="T221" s="209" t="s">
        <v>262</v>
      </c>
      <c r="U221" s="214">
        <v>51</v>
      </c>
      <c r="V221" s="210">
        <v>4</v>
      </c>
      <c r="W221" s="233" t="s">
        <v>261</v>
      </c>
      <c r="X221" s="207">
        <v>50</v>
      </c>
      <c r="Y221" s="232">
        <v>4</v>
      </c>
      <c r="Z221" s="233" t="s">
        <v>260</v>
      </c>
      <c r="AB221" s="234"/>
      <c r="AC221" s="233"/>
      <c r="AD221" s="207">
        <v>53</v>
      </c>
      <c r="AE221" s="232">
        <v>4</v>
      </c>
      <c r="AF221" s="233" t="s">
        <v>253</v>
      </c>
      <c r="AG221" s="211">
        <v>42</v>
      </c>
      <c r="AH221" s="232">
        <v>4</v>
      </c>
      <c r="AI221" s="209" t="s">
        <v>259</v>
      </c>
      <c r="AJ221" s="214">
        <v>46</v>
      </c>
      <c r="AK221" s="231">
        <v>4</v>
      </c>
      <c r="AL221" s="215" t="s">
        <v>258</v>
      </c>
      <c r="AM221" s="207">
        <v>47</v>
      </c>
      <c r="AN221" s="230">
        <v>4</v>
      </c>
      <c r="AO221" s="229" t="s">
        <v>257</v>
      </c>
      <c r="AP221" s="207">
        <v>32</v>
      </c>
      <c r="AQ221" s="230">
        <v>4</v>
      </c>
      <c r="AR221" s="229" t="s">
        <v>256</v>
      </c>
    </row>
    <row r="222" spans="1:44" ht="15">
      <c r="A222" s="199" t="s">
        <v>255</v>
      </c>
      <c r="B222" s="238" t="s">
        <v>20</v>
      </c>
      <c r="C222" s="237"/>
      <c r="D222" s="241"/>
      <c r="E222" s="236"/>
      <c r="F222" s="221">
        <v>10</v>
      </c>
      <c r="G222" s="240">
        <v>1</v>
      </c>
      <c r="H222" s="235" t="s">
        <v>205</v>
      </c>
      <c r="I222" s="221"/>
      <c r="J222" s="240"/>
      <c r="K222" s="235"/>
      <c r="L222" s="221"/>
      <c r="M222" s="240"/>
      <c r="N222" s="235"/>
      <c r="O222" s="221"/>
      <c r="P222" s="232"/>
      <c r="Q222" s="233"/>
      <c r="S222" s="232"/>
      <c r="T222" s="209"/>
      <c r="U222" s="214"/>
      <c r="V222" s="210"/>
      <c r="W222" s="233"/>
      <c r="Y222" s="232"/>
      <c r="Z222" s="233"/>
      <c r="AB222" s="234"/>
      <c r="AC222" s="233"/>
      <c r="AE222" s="232"/>
      <c r="AF222" s="233"/>
      <c r="AH222" s="232"/>
      <c r="AJ222" s="214"/>
      <c r="AK222" s="231"/>
      <c r="AL222" s="215"/>
      <c r="AN222" s="230"/>
      <c r="AO222" s="229"/>
      <c r="AQ222" s="230"/>
      <c r="AR222" s="229"/>
    </row>
    <row r="223" spans="1:44" ht="15">
      <c r="A223" s="239" t="s">
        <v>120</v>
      </c>
      <c r="B223" s="238" t="s">
        <v>18</v>
      </c>
      <c r="C223" s="237"/>
      <c r="D223" s="241"/>
      <c r="E223" s="236"/>
      <c r="F223" s="221"/>
      <c r="G223" s="240"/>
      <c r="H223" s="235"/>
      <c r="I223" s="221"/>
      <c r="J223" s="240"/>
      <c r="K223" s="235"/>
      <c r="L223" s="221"/>
      <c r="M223" s="240"/>
      <c r="N223" s="235"/>
      <c r="O223" s="221"/>
      <c r="P223" s="232"/>
      <c r="Q223" s="233"/>
      <c r="S223" s="232"/>
      <c r="T223" s="209"/>
      <c r="U223" s="214"/>
      <c r="V223" s="210"/>
      <c r="W223" s="233"/>
      <c r="Y223" s="232"/>
      <c r="Z223" s="233"/>
      <c r="AA223" s="207">
        <v>53</v>
      </c>
      <c r="AB223" s="234">
        <v>4</v>
      </c>
      <c r="AC223" s="233" t="s">
        <v>213</v>
      </c>
      <c r="AD223" s="207">
        <v>57</v>
      </c>
      <c r="AE223" s="232">
        <v>4</v>
      </c>
      <c r="AF223" s="233" t="s">
        <v>199</v>
      </c>
      <c r="AG223" s="211">
        <v>52</v>
      </c>
      <c r="AH223" s="232">
        <v>4</v>
      </c>
      <c r="AI223" s="209" t="s">
        <v>254</v>
      </c>
      <c r="AJ223" s="214">
        <v>54</v>
      </c>
      <c r="AK223" s="231">
        <v>4</v>
      </c>
      <c r="AL223" s="215" t="s">
        <v>253</v>
      </c>
      <c r="AM223" s="207">
        <v>56</v>
      </c>
      <c r="AN223" s="230">
        <v>4</v>
      </c>
      <c r="AO223" s="229" t="s">
        <v>252</v>
      </c>
      <c r="AP223" s="207">
        <v>53</v>
      </c>
      <c r="AQ223" s="230">
        <v>4</v>
      </c>
      <c r="AR223" s="229" t="s">
        <v>251</v>
      </c>
    </row>
    <row r="224" spans="1:44" ht="15">
      <c r="A224" s="239" t="s">
        <v>250</v>
      </c>
      <c r="B224" s="238" t="s">
        <v>11</v>
      </c>
      <c r="C224" s="237">
        <v>30</v>
      </c>
      <c r="D224" s="241">
        <v>4</v>
      </c>
      <c r="E224" s="236" t="s">
        <v>247</v>
      </c>
      <c r="F224" s="221">
        <v>36</v>
      </c>
      <c r="G224" s="240">
        <v>4</v>
      </c>
      <c r="H224" s="235" t="s">
        <v>249</v>
      </c>
      <c r="I224" s="221"/>
      <c r="J224" s="240"/>
      <c r="K224" s="235"/>
      <c r="L224" s="221"/>
      <c r="M224" s="240"/>
      <c r="N224" s="235"/>
      <c r="O224" s="221"/>
      <c r="P224" s="232"/>
      <c r="Q224" s="233"/>
      <c r="S224" s="232"/>
      <c r="T224" s="209"/>
      <c r="U224" s="214"/>
      <c r="V224" s="210"/>
      <c r="W224" s="233"/>
      <c r="Y224" s="232"/>
      <c r="Z224" s="233"/>
      <c r="AB224" s="234"/>
      <c r="AC224" s="233"/>
      <c r="AE224" s="232"/>
      <c r="AF224" s="233"/>
      <c r="AH224" s="232"/>
      <c r="AJ224" s="214"/>
      <c r="AK224" s="231"/>
      <c r="AL224" s="215"/>
      <c r="AN224" s="230"/>
      <c r="AO224" s="229"/>
      <c r="AQ224" s="230"/>
      <c r="AR224" s="229"/>
    </row>
    <row r="225" spans="1:44" ht="15">
      <c r="A225" s="243" t="s">
        <v>248</v>
      </c>
      <c r="B225" s="242" t="s">
        <v>16</v>
      </c>
      <c r="C225" s="237">
        <v>10</v>
      </c>
      <c r="D225" s="241">
        <v>1</v>
      </c>
      <c r="E225" s="236" t="s">
        <v>247</v>
      </c>
      <c r="F225" s="221"/>
      <c r="G225" s="240"/>
      <c r="H225" s="235"/>
      <c r="I225" s="221"/>
      <c r="J225" s="240"/>
      <c r="K225" s="235"/>
      <c r="L225" s="221"/>
      <c r="M225" s="240"/>
      <c r="N225" s="235"/>
      <c r="O225" s="221"/>
      <c r="P225" s="232"/>
      <c r="Q225" s="233"/>
      <c r="S225" s="232"/>
      <c r="T225" s="209"/>
      <c r="U225" s="214"/>
      <c r="V225" s="210"/>
      <c r="W225" s="233"/>
      <c r="Y225" s="232"/>
      <c r="Z225" s="233"/>
      <c r="AB225" s="234"/>
      <c r="AC225" s="233"/>
      <c r="AE225" s="232"/>
      <c r="AF225" s="233"/>
      <c r="AH225" s="232"/>
      <c r="AJ225" s="214"/>
      <c r="AK225" s="231"/>
      <c r="AL225" s="215"/>
      <c r="AN225" s="230"/>
      <c r="AO225" s="229"/>
      <c r="AQ225" s="230"/>
      <c r="AR225" s="229"/>
    </row>
    <row r="226" spans="1:44" ht="15">
      <c r="A226" s="244" t="s">
        <v>246</v>
      </c>
      <c r="B226" s="238" t="s">
        <v>17</v>
      </c>
      <c r="C226" s="237"/>
      <c r="D226" s="241"/>
      <c r="E226" s="236"/>
      <c r="F226" s="221"/>
      <c r="G226" s="240"/>
      <c r="H226" s="235"/>
      <c r="I226" s="221"/>
      <c r="J226" s="240"/>
      <c r="K226" s="235"/>
      <c r="L226" s="221"/>
      <c r="M226" s="240"/>
      <c r="N226" s="235"/>
      <c r="O226" s="221">
        <v>8</v>
      </c>
      <c r="P226" s="232">
        <v>1</v>
      </c>
      <c r="Q226" s="233" t="s">
        <v>245</v>
      </c>
      <c r="S226" s="232"/>
      <c r="T226" s="209"/>
      <c r="U226" s="214"/>
      <c r="V226" s="210"/>
      <c r="W226" s="233"/>
      <c r="Y226" s="232"/>
      <c r="Z226" s="233"/>
      <c r="AB226" s="234"/>
      <c r="AC226" s="233"/>
      <c r="AE226" s="232"/>
      <c r="AF226" s="233"/>
      <c r="AH226" s="232"/>
      <c r="AJ226" s="214"/>
      <c r="AK226" s="231"/>
      <c r="AL226" s="215"/>
      <c r="AN226" s="230"/>
      <c r="AO226" s="229"/>
      <c r="AQ226" s="230"/>
      <c r="AR226" s="229"/>
    </row>
    <row r="227" spans="1:44" ht="15">
      <c r="A227" s="243" t="s">
        <v>244</v>
      </c>
      <c r="B227" s="242" t="s">
        <v>20</v>
      </c>
      <c r="C227" s="237">
        <v>23</v>
      </c>
      <c r="D227" s="241">
        <v>3</v>
      </c>
      <c r="E227" s="236" t="s">
        <v>243</v>
      </c>
      <c r="F227" s="221"/>
      <c r="G227" s="240"/>
      <c r="H227" s="235"/>
      <c r="I227" s="221"/>
      <c r="J227" s="240"/>
      <c r="K227" s="235"/>
      <c r="L227" s="221"/>
      <c r="M227" s="240"/>
      <c r="N227" s="235"/>
      <c r="O227" s="221"/>
      <c r="P227" s="232"/>
      <c r="Q227" s="233"/>
      <c r="S227" s="232"/>
      <c r="T227" s="209"/>
      <c r="U227" s="214"/>
      <c r="V227" s="210"/>
      <c r="W227" s="233"/>
      <c r="Y227" s="232"/>
      <c r="Z227" s="233"/>
      <c r="AB227" s="234"/>
      <c r="AC227" s="233"/>
      <c r="AE227" s="232"/>
      <c r="AF227" s="233"/>
      <c r="AH227" s="232"/>
      <c r="AJ227" s="214"/>
      <c r="AK227" s="231"/>
      <c r="AL227" s="215"/>
      <c r="AN227" s="230"/>
      <c r="AO227" s="229"/>
      <c r="AQ227" s="230"/>
      <c r="AR227" s="229"/>
    </row>
    <row r="228" spans="1:44" ht="15">
      <c r="A228" s="239" t="s">
        <v>242</v>
      </c>
      <c r="B228" s="238" t="s">
        <v>19</v>
      </c>
      <c r="C228" s="237">
        <v>47</v>
      </c>
      <c r="D228" s="241">
        <v>4</v>
      </c>
      <c r="E228" s="236" t="s">
        <v>205</v>
      </c>
      <c r="F228" s="221">
        <v>28</v>
      </c>
      <c r="G228" s="240">
        <v>3</v>
      </c>
      <c r="H228" s="235" t="s">
        <v>205</v>
      </c>
      <c r="I228" s="221">
        <v>45</v>
      </c>
      <c r="J228" s="240">
        <v>4</v>
      </c>
      <c r="K228" s="235" t="s">
        <v>205</v>
      </c>
      <c r="L228" s="221">
        <v>36</v>
      </c>
      <c r="M228" s="240">
        <v>4</v>
      </c>
      <c r="N228" s="235" t="s">
        <v>205</v>
      </c>
      <c r="O228" s="221">
        <v>4</v>
      </c>
      <c r="P228" s="232">
        <v>1</v>
      </c>
      <c r="Q228" s="233" t="s">
        <v>241</v>
      </c>
      <c r="S228" s="232"/>
      <c r="T228" s="209"/>
      <c r="U228" s="214">
        <v>28</v>
      </c>
      <c r="V228" s="210">
        <v>4</v>
      </c>
      <c r="W228" s="233" t="s">
        <v>240</v>
      </c>
      <c r="Y228" s="232"/>
      <c r="Z228" s="233"/>
      <c r="AB228" s="234"/>
      <c r="AC228" s="233"/>
      <c r="AE228" s="232"/>
      <c r="AF228" s="233"/>
      <c r="AH228" s="232"/>
      <c r="AJ228" s="214"/>
      <c r="AK228" s="231"/>
      <c r="AL228" s="215"/>
      <c r="AN228" s="230"/>
      <c r="AO228" s="229"/>
      <c r="AQ228" s="230"/>
      <c r="AR228" s="229"/>
    </row>
    <row r="229" spans="1:44" ht="15">
      <c r="A229" s="239" t="s">
        <v>239</v>
      </c>
      <c r="B229" s="238" t="s">
        <v>76</v>
      </c>
      <c r="C229" s="237"/>
      <c r="D229" s="241"/>
      <c r="E229" s="236"/>
      <c r="F229" s="221"/>
      <c r="G229" s="240"/>
      <c r="H229" s="235"/>
      <c r="I229" s="221"/>
      <c r="J229" s="240"/>
      <c r="K229" s="235"/>
      <c r="L229" s="221"/>
      <c r="M229" s="240"/>
      <c r="N229" s="235"/>
      <c r="O229" s="221"/>
      <c r="P229" s="232"/>
      <c r="Q229" s="233"/>
      <c r="S229" s="232"/>
      <c r="T229" s="209"/>
      <c r="U229" s="214"/>
      <c r="V229" s="210"/>
      <c r="W229" s="233"/>
      <c r="Y229" s="232"/>
      <c r="Z229" s="233"/>
      <c r="AA229" s="207">
        <v>49</v>
      </c>
      <c r="AB229" s="234">
        <v>4</v>
      </c>
      <c r="AC229" s="233" t="s">
        <v>238</v>
      </c>
      <c r="AD229" s="207">
        <v>41</v>
      </c>
      <c r="AE229" s="232">
        <v>3</v>
      </c>
      <c r="AF229" s="233" t="s">
        <v>238</v>
      </c>
      <c r="AG229" s="211">
        <v>50</v>
      </c>
      <c r="AH229" s="232">
        <v>4</v>
      </c>
      <c r="AI229" s="209" t="s">
        <v>237</v>
      </c>
      <c r="AJ229" s="214"/>
      <c r="AK229" s="231"/>
      <c r="AL229" s="215"/>
      <c r="AN229" s="230"/>
      <c r="AO229" s="229"/>
      <c r="AQ229" s="230"/>
      <c r="AR229" s="229"/>
    </row>
    <row r="230" spans="1:44" ht="15">
      <c r="A230" s="239" t="s">
        <v>236</v>
      </c>
      <c r="B230" s="238" t="s">
        <v>17</v>
      </c>
      <c r="C230" s="237"/>
      <c r="D230" s="241"/>
      <c r="E230" s="236"/>
      <c r="F230" s="221"/>
      <c r="G230" s="240"/>
      <c r="H230" s="235"/>
      <c r="I230" s="221"/>
      <c r="J230" s="240"/>
      <c r="K230" s="235"/>
      <c r="L230" s="221"/>
      <c r="M230" s="240"/>
      <c r="N230" s="235"/>
      <c r="O230" s="221"/>
      <c r="P230" s="232"/>
      <c r="Q230" s="233"/>
      <c r="S230" s="232"/>
      <c r="T230" s="209"/>
      <c r="U230" s="214"/>
      <c r="V230" s="210"/>
      <c r="W230" s="233"/>
      <c r="Y230" s="232"/>
      <c r="Z230" s="233"/>
      <c r="AB230" s="234"/>
      <c r="AC230" s="233"/>
      <c r="AE230" s="232"/>
      <c r="AF230" s="233"/>
      <c r="AG230" s="211">
        <v>7</v>
      </c>
      <c r="AH230" s="232">
        <v>1</v>
      </c>
      <c r="AI230" s="209" t="s">
        <v>235</v>
      </c>
      <c r="AJ230" s="214"/>
      <c r="AK230" s="231"/>
      <c r="AL230" s="215"/>
      <c r="AN230" s="230"/>
      <c r="AO230" s="229"/>
      <c r="AQ230" s="230"/>
      <c r="AR230" s="229"/>
    </row>
    <row r="231" spans="1:44" ht="15">
      <c r="A231" s="239" t="s">
        <v>234</v>
      </c>
      <c r="B231" s="238" t="s">
        <v>11</v>
      </c>
      <c r="C231" s="237"/>
      <c r="D231" s="241"/>
      <c r="E231" s="236"/>
      <c r="F231" s="221"/>
      <c r="G231" s="240"/>
      <c r="H231" s="235"/>
      <c r="I231" s="221"/>
      <c r="J231" s="240"/>
      <c r="K231" s="235"/>
      <c r="L231" s="221"/>
      <c r="M231" s="240"/>
      <c r="N231" s="235"/>
      <c r="O231" s="221"/>
      <c r="P231" s="232"/>
      <c r="Q231" s="233"/>
      <c r="S231" s="232"/>
      <c r="T231" s="209"/>
      <c r="U231" s="214">
        <v>18</v>
      </c>
      <c r="V231" s="210">
        <v>4</v>
      </c>
      <c r="W231" s="233" t="s">
        <v>233</v>
      </c>
      <c r="X231" s="207">
        <v>43</v>
      </c>
      <c r="Y231" s="232">
        <v>4</v>
      </c>
      <c r="Z231" s="233" t="s">
        <v>232</v>
      </c>
      <c r="AA231" s="207">
        <v>18</v>
      </c>
      <c r="AB231" s="234">
        <v>2</v>
      </c>
      <c r="AC231" s="233" t="s">
        <v>231</v>
      </c>
      <c r="AD231" s="207">
        <v>38</v>
      </c>
      <c r="AE231" s="232">
        <v>4</v>
      </c>
      <c r="AF231" s="233" t="s">
        <v>230</v>
      </c>
      <c r="AG231" s="211">
        <v>45</v>
      </c>
      <c r="AH231" s="232">
        <v>4</v>
      </c>
      <c r="AI231" s="209" t="s">
        <v>229</v>
      </c>
      <c r="AJ231" s="214">
        <v>28</v>
      </c>
      <c r="AK231" s="231">
        <v>3</v>
      </c>
      <c r="AL231" s="215" t="s">
        <v>228</v>
      </c>
      <c r="AM231" s="207">
        <v>21</v>
      </c>
      <c r="AN231" s="230">
        <v>3</v>
      </c>
      <c r="AO231" s="229" t="s">
        <v>227</v>
      </c>
      <c r="AP231" s="207">
        <v>38</v>
      </c>
      <c r="AQ231" s="230">
        <v>4</v>
      </c>
      <c r="AR231" s="229" t="s">
        <v>226</v>
      </c>
    </row>
    <row r="232" spans="1:44" ht="15">
      <c r="A232" s="239" t="s">
        <v>225</v>
      </c>
      <c r="B232" s="238" t="s">
        <v>76</v>
      </c>
      <c r="C232" s="237"/>
      <c r="D232" s="241"/>
      <c r="E232" s="236"/>
      <c r="F232" s="221"/>
      <c r="G232" s="240"/>
      <c r="H232" s="235"/>
      <c r="I232" s="221"/>
      <c r="J232" s="240"/>
      <c r="K232" s="235"/>
      <c r="L232" s="221">
        <v>20</v>
      </c>
      <c r="M232" s="240">
        <v>3</v>
      </c>
      <c r="N232" s="235" t="s">
        <v>224</v>
      </c>
      <c r="O232" s="221">
        <v>41</v>
      </c>
      <c r="P232" s="232">
        <v>4</v>
      </c>
      <c r="Q232" s="233" t="s">
        <v>223</v>
      </c>
      <c r="R232" s="207">
        <v>23</v>
      </c>
      <c r="S232" s="232">
        <v>3</v>
      </c>
      <c r="T232" s="209" t="s">
        <v>223</v>
      </c>
      <c r="U232" s="214"/>
      <c r="V232" s="210"/>
      <c r="W232" s="233"/>
      <c r="Y232" s="232"/>
      <c r="Z232" s="233"/>
      <c r="AB232" s="234"/>
      <c r="AC232" s="233"/>
      <c r="AE232" s="232"/>
      <c r="AF232" s="233"/>
      <c r="AH232" s="232"/>
      <c r="AJ232" s="214"/>
      <c r="AK232" s="231"/>
      <c r="AL232" s="215"/>
      <c r="AN232" s="230"/>
      <c r="AO232" s="229"/>
      <c r="AQ232" s="230"/>
      <c r="AR232" s="229"/>
    </row>
    <row r="233" spans="1:44" ht="15">
      <c r="A233" s="199" t="s">
        <v>121</v>
      </c>
      <c r="B233" s="242" t="s">
        <v>17</v>
      </c>
      <c r="C233" s="237"/>
      <c r="D233" s="241"/>
      <c r="E233" s="236"/>
      <c r="F233" s="221">
        <v>45</v>
      </c>
      <c r="G233" s="240">
        <v>4</v>
      </c>
      <c r="H233" s="235" t="s">
        <v>205</v>
      </c>
      <c r="I233" s="221">
        <v>51</v>
      </c>
      <c r="J233" s="240">
        <v>4</v>
      </c>
      <c r="K233" s="235" t="s">
        <v>205</v>
      </c>
      <c r="L233" s="221">
        <v>53</v>
      </c>
      <c r="M233" s="240">
        <v>4</v>
      </c>
      <c r="N233" s="235" t="s">
        <v>201</v>
      </c>
      <c r="O233" s="221">
        <v>55</v>
      </c>
      <c r="P233" s="232">
        <v>4</v>
      </c>
      <c r="Q233" s="233" t="s">
        <v>222</v>
      </c>
      <c r="R233" s="207">
        <v>51</v>
      </c>
      <c r="S233" s="232">
        <v>4</v>
      </c>
      <c r="T233" s="209" t="s">
        <v>221</v>
      </c>
      <c r="U233" s="214">
        <v>45</v>
      </c>
      <c r="V233" s="210">
        <v>4</v>
      </c>
      <c r="W233" s="233" t="s">
        <v>220</v>
      </c>
      <c r="X233" s="207">
        <v>41</v>
      </c>
      <c r="Y233" s="232">
        <v>4</v>
      </c>
      <c r="Z233" s="233" t="s">
        <v>219</v>
      </c>
      <c r="AA233" s="207">
        <v>50</v>
      </c>
      <c r="AB233" s="234">
        <v>4</v>
      </c>
      <c r="AC233" s="233" t="s">
        <v>218</v>
      </c>
      <c r="AD233" s="207">
        <v>43</v>
      </c>
      <c r="AE233" s="232">
        <v>3</v>
      </c>
      <c r="AF233" s="233" t="s">
        <v>217</v>
      </c>
      <c r="AG233" s="211">
        <v>45</v>
      </c>
      <c r="AH233" s="232">
        <v>4</v>
      </c>
      <c r="AI233" s="209" t="s">
        <v>216</v>
      </c>
      <c r="AJ233" s="214">
        <v>41</v>
      </c>
      <c r="AK233" s="231">
        <v>3</v>
      </c>
      <c r="AL233" s="215" t="s">
        <v>215</v>
      </c>
      <c r="AM233" s="207">
        <v>43</v>
      </c>
      <c r="AN233" s="230">
        <v>4</v>
      </c>
      <c r="AO233" s="229" t="s">
        <v>214</v>
      </c>
      <c r="AP233" s="207">
        <v>54</v>
      </c>
      <c r="AQ233" s="230">
        <v>4</v>
      </c>
      <c r="AR233" s="229" t="s">
        <v>213</v>
      </c>
    </row>
    <row r="234" spans="1:44" ht="15">
      <c r="A234" s="199" t="s">
        <v>97</v>
      </c>
      <c r="B234" s="242" t="s">
        <v>18</v>
      </c>
      <c r="C234" s="237"/>
      <c r="D234" s="241"/>
      <c r="E234" s="236"/>
      <c r="F234" s="221"/>
      <c r="G234" s="240"/>
      <c r="H234" s="235"/>
      <c r="I234" s="221"/>
      <c r="J234" s="240"/>
      <c r="K234" s="235"/>
      <c r="L234" s="221"/>
      <c r="M234" s="240"/>
      <c r="N234" s="235"/>
      <c r="O234" s="221"/>
      <c r="P234" s="232"/>
      <c r="Q234" s="233"/>
      <c r="S234" s="232"/>
      <c r="T234" s="209"/>
      <c r="U234" s="214"/>
      <c r="V234" s="210"/>
      <c r="W234" s="233"/>
      <c r="Y234" s="232"/>
      <c r="Z234" s="233"/>
      <c r="AB234" s="234"/>
      <c r="AC234" s="233"/>
      <c r="AE234" s="232"/>
      <c r="AF234" s="233"/>
      <c r="AG234" s="211">
        <v>29</v>
      </c>
      <c r="AH234" s="232">
        <v>3</v>
      </c>
      <c r="AI234" s="209" t="s">
        <v>212</v>
      </c>
      <c r="AJ234" s="214">
        <v>40</v>
      </c>
      <c r="AK234" s="231">
        <v>4</v>
      </c>
      <c r="AL234" s="215" t="s">
        <v>211</v>
      </c>
      <c r="AM234" s="207">
        <v>53</v>
      </c>
      <c r="AN234" s="230">
        <v>4</v>
      </c>
      <c r="AO234" s="229" t="s">
        <v>210</v>
      </c>
      <c r="AP234" s="207">
        <v>51</v>
      </c>
      <c r="AQ234" s="230">
        <v>4</v>
      </c>
      <c r="AR234" s="229" t="s">
        <v>209</v>
      </c>
    </row>
    <row r="235" spans="1:44" ht="15">
      <c r="A235" s="239" t="s">
        <v>208</v>
      </c>
      <c r="B235" s="238" t="s">
        <v>12</v>
      </c>
      <c r="C235" s="237">
        <v>46</v>
      </c>
      <c r="D235" s="241">
        <v>4</v>
      </c>
      <c r="E235" s="236" t="s">
        <v>205</v>
      </c>
      <c r="F235" s="221">
        <v>53</v>
      </c>
      <c r="G235" s="240">
        <v>4</v>
      </c>
      <c r="H235" s="235" t="s">
        <v>205</v>
      </c>
      <c r="I235" s="221">
        <v>37</v>
      </c>
      <c r="J235" s="240">
        <v>4</v>
      </c>
      <c r="K235" s="235" t="s">
        <v>201</v>
      </c>
      <c r="L235" s="221">
        <v>46</v>
      </c>
      <c r="M235" s="240">
        <v>4</v>
      </c>
      <c r="N235" s="235" t="s">
        <v>205</v>
      </c>
      <c r="O235" s="221"/>
      <c r="P235" s="232"/>
      <c r="Q235" s="233"/>
      <c r="S235" s="232"/>
      <c r="T235" s="209"/>
      <c r="U235" s="214"/>
      <c r="V235" s="210"/>
      <c r="W235" s="233"/>
      <c r="Y235" s="232"/>
      <c r="Z235" s="233"/>
      <c r="AB235" s="234"/>
      <c r="AC235" s="233"/>
      <c r="AE235" s="232"/>
      <c r="AF235" s="233"/>
      <c r="AH235" s="232"/>
      <c r="AJ235" s="214"/>
      <c r="AK235" s="231"/>
      <c r="AL235" s="215"/>
      <c r="AN235" s="230"/>
      <c r="AO235" s="229"/>
      <c r="AQ235" s="230"/>
      <c r="AR235" s="229"/>
    </row>
    <row r="236" spans="1:44" ht="15">
      <c r="A236" s="239" t="s">
        <v>207</v>
      </c>
      <c r="B236" s="238" t="s">
        <v>21</v>
      </c>
      <c r="C236" s="237"/>
      <c r="D236" s="241"/>
      <c r="E236" s="236"/>
      <c r="F236" s="221"/>
      <c r="G236" s="240"/>
      <c r="H236" s="235"/>
      <c r="I236" s="221"/>
      <c r="J236" s="240"/>
      <c r="K236" s="235"/>
      <c r="L236" s="221">
        <v>31</v>
      </c>
      <c r="M236" s="240">
        <v>4</v>
      </c>
      <c r="N236" s="235" t="s">
        <v>205</v>
      </c>
      <c r="O236" s="221"/>
      <c r="P236" s="232"/>
      <c r="Q236" s="233"/>
      <c r="S236" s="232"/>
      <c r="T236" s="209"/>
      <c r="U236" s="214"/>
      <c r="V236" s="210"/>
      <c r="W236" s="233"/>
      <c r="Y236" s="232"/>
      <c r="Z236" s="233"/>
      <c r="AB236" s="234"/>
      <c r="AC236" s="233"/>
      <c r="AE236" s="232"/>
      <c r="AF236" s="233"/>
      <c r="AH236" s="232"/>
      <c r="AJ236" s="214"/>
      <c r="AK236" s="231"/>
      <c r="AL236" s="215"/>
      <c r="AN236" s="230"/>
      <c r="AO236" s="229"/>
      <c r="AQ236" s="230"/>
      <c r="AR236" s="229"/>
    </row>
    <row r="237" spans="1:44" ht="15">
      <c r="A237" s="239" t="s">
        <v>206</v>
      </c>
      <c r="B237" s="238" t="s">
        <v>11</v>
      </c>
      <c r="C237" s="237">
        <v>53</v>
      </c>
      <c r="D237" s="241">
        <v>4</v>
      </c>
      <c r="E237" s="236" t="s">
        <v>205</v>
      </c>
      <c r="F237" s="221">
        <v>21</v>
      </c>
      <c r="G237" s="240">
        <v>2</v>
      </c>
      <c r="H237" s="235" t="s">
        <v>201</v>
      </c>
      <c r="I237" s="221"/>
      <c r="J237" s="240"/>
      <c r="K237" s="235"/>
      <c r="L237" s="221"/>
      <c r="M237" s="240"/>
      <c r="N237" s="235"/>
      <c r="O237" s="221"/>
      <c r="P237" s="232"/>
      <c r="Q237" s="233"/>
      <c r="R237" s="207">
        <v>38</v>
      </c>
      <c r="S237" s="232">
        <v>4</v>
      </c>
      <c r="T237" s="209" t="s">
        <v>204</v>
      </c>
      <c r="U237" s="214">
        <v>38</v>
      </c>
      <c r="V237" s="210">
        <v>3</v>
      </c>
      <c r="W237" s="233" t="s">
        <v>203</v>
      </c>
      <c r="Y237" s="232"/>
      <c r="Z237" s="233"/>
      <c r="AB237" s="234"/>
      <c r="AC237" s="233"/>
      <c r="AE237" s="232"/>
      <c r="AF237" s="233"/>
      <c r="AH237" s="232"/>
      <c r="AJ237" s="214"/>
      <c r="AK237" s="231"/>
      <c r="AL237" s="215"/>
      <c r="AN237" s="230"/>
      <c r="AO237" s="229"/>
      <c r="AQ237" s="230"/>
      <c r="AR237" s="229"/>
    </row>
    <row r="238" spans="1:44" ht="15">
      <c r="A238" s="243" t="s">
        <v>202</v>
      </c>
      <c r="B238" s="242" t="s">
        <v>18</v>
      </c>
      <c r="C238" s="237">
        <v>48</v>
      </c>
      <c r="D238" s="241">
        <v>4</v>
      </c>
      <c r="E238" s="236" t="s">
        <v>201</v>
      </c>
      <c r="F238" s="221">
        <v>56</v>
      </c>
      <c r="G238" s="240">
        <v>4</v>
      </c>
      <c r="H238" s="235" t="s">
        <v>201</v>
      </c>
      <c r="I238" s="221">
        <v>56</v>
      </c>
      <c r="J238" s="240">
        <v>4</v>
      </c>
      <c r="K238" s="235" t="s">
        <v>201</v>
      </c>
      <c r="L238" s="221">
        <v>51</v>
      </c>
      <c r="M238" s="240">
        <v>4</v>
      </c>
      <c r="N238" s="235" t="s">
        <v>201</v>
      </c>
      <c r="O238" s="221">
        <v>47</v>
      </c>
      <c r="P238" s="232">
        <v>4</v>
      </c>
      <c r="Q238" s="233" t="s">
        <v>200</v>
      </c>
      <c r="R238" s="207">
        <v>56</v>
      </c>
      <c r="S238" s="232">
        <v>4</v>
      </c>
      <c r="T238" s="209" t="s">
        <v>199</v>
      </c>
      <c r="U238" s="214">
        <v>55</v>
      </c>
      <c r="V238" s="210">
        <v>4</v>
      </c>
      <c r="W238" s="233" t="s">
        <v>198</v>
      </c>
      <c r="X238" s="207">
        <v>38</v>
      </c>
      <c r="Y238" s="232">
        <v>3</v>
      </c>
      <c r="Z238" s="233" t="s">
        <v>197</v>
      </c>
      <c r="AB238" s="234"/>
      <c r="AC238" s="233"/>
      <c r="AD238" s="207">
        <v>47</v>
      </c>
      <c r="AE238" s="232">
        <v>4</v>
      </c>
      <c r="AF238" s="233" t="s">
        <v>196</v>
      </c>
      <c r="AH238" s="232"/>
      <c r="AJ238" s="214"/>
      <c r="AK238" s="231"/>
      <c r="AL238" s="215"/>
      <c r="AN238" s="230"/>
      <c r="AO238" s="229"/>
      <c r="AQ238" s="230"/>
      <c r="AR238" s="229"/>
    </row>
    <row r="239" spans="1:44" ht="15">
      <c r="A239" s="243"/>
      <c r="B239" s="242"/>
      <c r="C239" s="237"/>
      <c r="D239" s="241"/>
      <c r="E239" s="236"/>
      <c r="F239" s="221"/>
      <c r="G239" s="240"/>
      <c r="H239" s="235"/>
      <c r="I239" s="221"/>
      <c r="J239" s="240"/>
      <c r="K239" s="235"/>
      <c r="L239" s="221"/>
      <c r="M239" s="240"/>
      <c r="N239" s="235"/>
      <c r="O239" s="221"/>
      <c r="P239" s="232"/>
      <c r="Q239" s="233"/>
      <c r="S239" s="232"/>
      <c r="T239" s="209"/>
      <c r="U239" s="214"/>
      <c r="V239" s="210"/>
      <c r="W239" s="233"/>
      <c r="Y239" s="232"/>
      <c r="Z239" s="233"/>
      <c r="AB239" s="234"/>
      <c r="AC239" s="233"/>
      <c r="AE239" s="232"/>
      <c r="AF239" s="233"/>
      <c r="AH239" s="232"/>
      <c r="AJ239" s="214"/>
      <c r="AK239" s="231"/>
      <c r="AL239" s="215"/>
      <c r="AN239" s="230"/>
      <c r="AO239" s="229"/>
      <c r="AQ239" s="230"/>
      <c r="AR239" s="229"/>
    </row>
    <row r="240" spans="1:44" ht="15">
      <c r="A240" s="239"/>
      <c r="B240" s="238"/>
      <c r="C240" s="237"/>
      <c r="D240" s="237"/>
      <c r="E240" s="236"/>
      <c r="F240" s="221"/>
      <c r="G240" s="221"/>
      <c r="H240" s="235"/>
      <c r="I240" s="221"/>
      <c r="J240" s="221"/>
      <c r="K240" s="235"/>
      <c r="L240" s="221"/>
      <c r="M240" s="221"/>
      <c r="N240" s="235"/>
      <c r="O240" s="221"/>
      <c r="P240" s="232"/>
      <c r="Q240" s="233"/>
      <c r="S240" s="232"/>
      <c r="T240" s="209"/>
      <c r="U240" s="214"/>
      <c r="V240" s="210"/>
      <c r="W240" s="233"/>
      <c r="Y240" s="232"/>
      <c r="Z240" s="233"/>
      <c r="AB240" s="234"/>
      <c r="AC240" s="233"/>
      <c r="AE240" s="232"/>
      <c r="AF240" s="233"/>
      <c r="AH240" s="232"/>
      <c r="AJ240" s="214"/>
      <c r="AK240" s="231"/>
      <c r="AL240" s="215"/>
      <c r="AN240" s="230"/>
      <c r="AO240" s="229"/>
      <c r="AQ240" s="230"/>
      <c r="AR240" s="229"/>
    </row>
    <row r="241" spans="1:44" ht="15">
      <c r="A241" s="228" t="s">
        <v>195</v>
      </c>
      <c r="C241" s="222">
        <v>82</v>
      </c>
      <c r="D241" s="222"/>
      <c r="E241" s="222"/>
      <c r="F241" s="222">
        <v>91</v>
      </c>
      <c r="G241" s="222"/>
      <c r="H241" s="222"/>
      <c r="I241" s="211">
        <v>81</v>
      </c>
      <c r="L241" s="211">
        <v>93</v>
      </c>
      <c r="Q241" s="211">
        <v>91</v>
      </c>
      <c r="S241" s="213"/>
      <c r="T241" s="207">
        <v>88</v>
      </c>
      <c r="W241" s="207">
        <v>94</v>
      </c>
      <c r="Z241" s="207">
        <v>82</v>
      </c>
      <c r="AC241" s="227">
        <v>88</v>
      </c>
      <c r="AD241" s="227"/>
      <c r="AE241" s="227"/>
      <c r="AF241" s="227">
        <v>92</v>
      </c>
      <c r="AI241" s="226">
        <v>93</v>
      </c>
      <c r="AJ241" s="209"/>
      <c r="AL241" s="226">
        <v>98</v>
      </c>
      <c r="AO241" s="207">
        <v>98</v>
      </c>
      <c r="AR241" s="207">
        <v>100</v>
      </c>
    </row>
    <row r="242" spans="3:8" ht="12.75">
      <c r="C242" s="222"/>
      <c r="D242" s="222"/>
      <c r="E242" s="222"/>
      <c r="F242" s="222"/>
      <c r="G242" s="222"/>
      <c r="H242" s="222"/>
    </row>
    <row r="243" spans="3:8" ht="12.75">
      <c r="C243" s="222"/>
      <c r="D243" s="222"/>
      <c r="E243" s="222"/>
      <c r="F243" s="222"/>
      <c r="G243" s="222"/>
      <c r="H243" s="222"/>
    </row>
    <row r="244" spans="3:19" ht="12.75">
      <c r="C244" s="222"/>
      <c r="D244" s="222"/>
      <c r="E244" s="222"/>
      <c r="F244" s="222"/>
      <c r="G244" s="222"/>
      <c r="H244" s="222"/>
      <c r="S244" s="213"/>
    </row>
    <row r="245" spans="2:44" ht="15">
      <c r="B245" s="201" t="s">
        <v>24</v>
      </c>
      <c r="C245" s="223"/>
      <c r="D245" s="221" t="s">
        <v>194</v>
      </c>
      <c r="E245" s="222"/>
      <c r="F245" s="222"/>
      <c r="G245" s="221" t="s">
        <v>194</v>
      </c>
      <c r="H245" s="222"/>
      <c r="J245" s="221" t="s">
        <v>194</v>
      </c>
      <c r="M245" s="221" t="s">
        <v>194</v>
      </c>
      <c r="P245" s="216" t="s">
        <v>194</v>
      </c>
      <c r="S245" s="214" t="s">
        <v>194</v>
      </c>
      <c r="V245" s="214" t="s">
        <v>194</v>
      </c>
      <c r="Y245" s="214" t="s">
        <v>194</v>
      </c>
      <c r="AB245" s="218" t="s">
        <v>194</v>
      </c>
      <c r="AE245" s="214" t="s">
        <v>194</v>
      </c>
      <c r="AG245" s="217"/>
      <c r="AH245" s="216" t="s">
        <v>194</v>
      </c>
      <c r="AJ245" s="214"/>
      <c r="AK245" s="226" t="s">
        <v>194</v>
      </c>
      <c r="AL245" s="215"/>
      <c r="AN245" s="214" t="s">
        <v>194</v>
      </c>
      <c r="AO245" s="214"/>
      <c r="AQ245" s="214" t="s">
        <v>194</v>
      </c>
      <c r="AR245" s="214"/>
    </row>
    <row r="246" spans="2:44" ht="15">
      <c r="B246" s="224" t="s">
        <v>11</v>
      </c>
      <c r="C246" s="223">
        <v>66</v>
      </c>
      <c r="D246" s="221">
        <v>1</v>
      </c>
      <c r="E246" s="222"/>
      <c r="F246" s="222">
        <v>56</v>
      </c>
      <c r="G246" s="221">
        <v>3</v>
      </c>
      <c r="H246" s="222"/>
      <c r="I246" s="211">
        <v>54</v>
      </c>
      <c r="J246" s="221">
        <v>7</v>
      </c>
      <c r="L246" s="211">
        <v>54</v>
      </c>
      <c r="M246" s="221">
        <v>6</v>
      </c>
      <c r="O246" s="211">
        <v>53</v>
      </c>
      <c r="P246" s="216">
        <v>8</v>
      </c>
      <c r="R246" s="220">
        <v>61</v>
      </c>
      <c r="S246" s="219">
        <v>5</v>
      </c>
      <c r="U246" s="207">
        <v>54</v>
      </c>
      <c r="V246" s="214">
        <v>6</v>
      </c>
      <c r="X246" s="207">
        <v>60</v>
      </c>
      <c r="Y246" s="214">
        <v>5</v>
      </c>
      <c r="AA246" s="207">
        <v>55</v>
      </c>
      <c r="AB246" s="218">
        <v>9</v>
      </c>
      <c r="AD246" s="207">
        <v>63</v>
      </c>
      <c r="AE246" s="214">
        <v>6</v>
      </c>
      <c r="AG246" s="217">
        <v>63</v>
      </c>
      <c r="AH246" s="216">
        <v>7</v>
      </c>
      <c r="AJ246" s="214">
        <v>60</v>
      </c>
      <c r="AK246" s="225">
        <v>7</v>
      </c>
      <c r="AL246" s="215"/>
      <c r="AM246" s="225">
        <v>63</v>
      </c>
      <c r="AN246" s="214" t="s">
        <v>191</v>
      </c>
      <c r="AO246" s="214"/>
      <c r="AP246" s="225">
        <v>66</v>
      </c>
      <c r="AQ246" s="214">
        <v>4</v>
      </c>
      <c r="AR246" s="214"/>
    </row>
    <row r="247" spans="2:44" ht="15">
      <c r="B247" s="224" t="s">
        <v>14</v>
      </c>
      <c r="C247" s="223">
        <v>59</v>
      </c>
      <c r="D247" s="221">
        <v>3</v>
      </c>
      <c r="E247" s="222"/>
      <c r="F247" s="222">
        <v>53</v>
      </c>
      <c r="G247" s="221">
        <v>5</v>
      </c>
      <c r="H247" s="222"/>
      <c r="I247" s="211">
        <v>59</v>
      </c>
      <c r="J247" s="221">
        <v>4</v>
      </c>
      <c r="L247" s="211">
        <v>60</v>
      </c>
      <c r="M247" s="221">
        <v>4</v>
      </c>
      <c r="O247" s="211">
        <v>55</v>
      </c>
      <c r="P247" s="216">
        <v>5</v>
      </c>
      <c r="R247" s="220">
        <v>62</v>
      </c>
      <c r="S247" s="214" t="s">
        <v>188</v>
      </c>
      <c r="U247" s="207">
        <v>40</v>
      </c>
      <c r="V247" s="214">
        <v>10</v>
      </c>
      <c r="X247" s="207">
        <v>56</v>
      </c>
      <c r="Y247" s="214" t="s">
        <v>189</v>
      </c>
      <c r="AA247" s="207">
        <v>56</v>
      </c>
      <c r="AB247" s="218">
        <v>8</v>
      </c>
      <c r="AD247" s="207">
        <v>48</v>
      </c>
      <c r="AE247" s="214">
        <v>9</v>
      </c>
      <c r="AG247" s="217">
        <v>65</v>
      </c>
      <c r="AH247" s="216">
        <v>5</v>
      </c>
      <c r="AJ247" s="214">
        <v>70</v>
      </c>
      <c r="AK247" s="225">
        <v>4</v>
      </c>
      <c r="AL247" s="215"/>
      <c r="AM247" s="225">
        <v>67</v>
      </c>
      <c r="AN247" s="214">
        <v>2</v>
      </c>
      <c r="AO247" s="214"/>
      <c r="AP247" s="225">
        <v>63</v>
      </c>
      <c r="AQ247" s="214" t="s">
        <v>191</v>
      </c>
      <c r="AR247" s="214"/>
    </row>
    <row r="248" spans="2:44" ht="15">
      <c r="B248" s="224" t="s">
        <v>21</v>
      </c>
      <c r="C248" s="223"/>
      <c r="D248" s="221"/>
      <c r="E248" s="222"/>
      <c r="F248" s="222"/>
      <c r="G248" s="221"/>
      <c r="H248" s="222"/>
      <c r="J248" s="221"/>
      <c r="L248" s="211">
        <v>46</v>
      </c>
      <c r="M248" s="221">
        <v>10</v>
      </c>
      <c r="O248" s="211">
        <v>53</v>
      </c>
      <c r="P248" s="216">
        <v>7</v>
      </c>
      <c r="R248" s="220">
        <v>44</v>
      </c>
      <c r="S248" s="219">
        <v>10</v>
      </c>
      <c r="U248" s="207">
        <v>56</v>
      </c>
      <c r="V248" s="214" t="s">
        <v>193</v>
      </c>
      <c r="X248" s="207">
        <v>69</v>
      </c>
      <c r="Y248" s="214">
        <v>1</v>
      </c>
      <c r="AA248" s="207">
        <v>70</v>
      </c>
      <c r="AB248" s="218">
        <v>3</v>
      </c>
      <c r="AD248" s="207">
        <v>72</v>
      </c>
      <c r="AE248" s="214">
        <v>1</v>
      </c>
      <c r="AG248" s="217">
        <v>68</v>
      </c>
      <c r="AH248" s="216">
        <v>2</v>
      </c>
      <c r="AJ248" s="214">
        <v>70</v>
      </c>
      <c r="AK248" s="225">
        <v>3</v>
      </c>
      <c r="AL248" s="215"/>
      <c r="AM248" s="225">
        <v>63</v>
      </c>
      <c r="AN248" s="214" t="s">
        <v>191</v>
      </c>
      <c r="AO248" s="214"/>
      <c r="AP248" s="225">
        <v>59</v>
      </c>
      <c r="AQ248" s="214">
        <v>7</v>
      </c>
      <c r="AR248" s="214"/>
    </row>
    <row r="249" spans="2:44" ht="15">
      <c r="B249" s="224" t="s">
        <v>20</v>
      </c>
      <c r="C249" s="223">
        <v>43</v>
      </c>
      <c r="D249" s="221">
        <v>9</v>
      </c>
      <c r="E249" s="222"/>
      <c r="F249" s="222">
        <v>48</v>
      </c>
      <c r="G249" s="221">
        <v>8</v>
      </c>
      <c r="H249" s="222"/>
      <c r="I249" s="211">
        <v>48</v>
      </c>
      <c r="J249" s="221">
        <v>10</v>
      </c>
      <c r="L249" s="211">
        <v>48</v>
      </c>
      <c r="M249" s="221">
        <v>9</v>
      </c>
      <c r="O249" s="211">
        <v>50</v>
      </c>
      <c r="P249" s="216">
        <v>9</v>
      </c>
      <c r="R249" s="220">
        <v>52</v>
      </c>
      <c r="S249" s="219">
        <v>8</v>
      </c>
      <c r="U249" s="207">
        <v>42</v>
      </c>
      <c r="V249" s="214">
        <v>8</v>
      </c>
      <c r="X249" s="207">
        <v>57</v>
      </c>
      <c r="Y249" s="214">
        <v>7</v>
      </c>
      <c r="AA249" s="207">
        <v>57</v>
      </c>
      <c r="AB249" s="218">
        <v>7</v>
      </c>
      <c r="AD249" s="207">
        <v>52</v>
      </c>
      <c r="AE249" s="214">
        <v>8</v>
      </c>
      <c r="AG249" s="217">
        <v>54</v>
      </c>
      <c r="AH249" s="216" t="s">
        <v>189</v>
      </c>
      <c r="AJ249" s="214">
        <v>46</v>
      </c>
      <c r="AK249" s="225">
        <v>9</v>
      </c>
      <c r="AL249" s="215"/>
      <c r="AM249" s="207">
        <v>66</v>
      </c>
      <c r="AN249" s="214">
        <v>3</v>
      </c>
      <c r="AO249" s="214"/>
      <c r="AP249" s="207">
        <v>53</v>
      </c>
      <c r="AQ249" s="214">
        <v>9</v>
      </c>
      <c r="AR249" s="214"/>
    </row>
    <row r="250" spans="2:44" ht="15">
      <c r="B250" s="224" t="s">
        <v>25</v>
      </c>
      <c r="C250" s="223">
        <v>59</v>
      </c>
      <c r="D250" s="221">
        <v>3</v>
      </c>
      <c r="E250" s="222"/>
      <c r="F250" s="222">
        <v>48</v>
      </c>
      <c r="G250" s="221">
        <v>8</v>
      </c>
      <c r="H250" s="222"/>
      <c r="I250" s="211">
        <v>63</v>
      </c>
      <c r="J250" s="221">
        <v>3</v>
      </c>
      <c r="L250" s="211">
        <v>63</v>
      </c>
      <c r="M250" s="221">
        <v>1</v>
      </c>
      <c r="O250" s="211">
        <v>61</v>
      </c>
      <c r="P250" s="216">
        <v>4</v>
      </c>
      <c r="R250" s="220">
        <v>62</v>
      </c>
      <c r="S250" s="214" t="s">
        <v>188</v>
      </c>
      <c r="U250" s="207">
        <v>59</v>
      </c>
      <c r="V250" s="214">
        <v>3</v>
      </c>
      <c r="X250" s="207">
        <v>68</v>
      </c>
      <c r="Y250" s="214">
        <v>2</v>
      </c>
      <c r="AA250" s="207">
        <v>63</v>
      </c>
      <c r="AB250" s="218">
        <v>5</v>
      </c>
      <c r="AD250" s="207">
        <v>70</v>
      </c>
      <c r="AE250" s="214">
        <v>2</v>
      </c>
      <c r="AG250" s="217">
        <v>68</v>
      </c>
      <c r="AH250" s="216">
        <v>1</v>
      </c>
      <c r="AJ250" s="214">
        <v>66</v>
      </c>
      <c r="AK250" s="225">
        <v>6</v>
      </c>
      <c r="AL250" s="215"/>
      <c r="AM250" s="225">
        <v>73</v>
      </c>
      <c r="AN250" s="214">
        <v>1</v>
      </c>
      <c r="AO250" s="214"/>
      <c r="AP250" s="225">
        <v>58</v>
      </c>
      <c r="AQ250" s="214">
        <v>8</v>
      </c>
      <c r="AR250" s="214"/>
    </row>
    <row r="251" spans="2:44" ht="15">
      <c r="B251" s="224" t="s">
        <v>12</v>
      </c>
      <c r="C251" s="223">
        <v>50</v>
      </c>
      <c r="D251" s="221">
        <v>7</v>
      </c>
      <c r="E251" s="222"/>
      <c r="F251" s="222">
        <v>62</v>
      </c>
      <c r="G251" s="221">
        <v>1</v>
      </c>
      <c r="H251" s="222"/>
      <c r="I251" s="211">
        <v>65</v>
      </c>
      <c r="J251" s="221">
        <v>2</v>
      </c>
      <c r="L251" s="211">
        <v>54</v>
      </c>
      <c r="M251" s="221">
        <v>6</v>
      </c>
      <c r="O251" s="211">
        <v>54</v>
      </c>
      <c r="P251" s="216">
        <v>6</v>
      </c>
      <c r="R251" s="220">
        <v>60</v>
      </c>
      <c r="S251" s="219">
        <v>6</v>
      </c>
      <c r="U251" s="207">
        <v>31</v>
      </c>
      <c r="V251" s="214">
        <v>11</v>
      </c>
      <c r="X251" s="207">
        <v>61</v>
      </c>
      <c r="Y251" s="214">
        <v>4</v>
      </c>
      <c r="AA251" s="207">
        <v>36</v>
      </c>
      <c r="AB251" s="218">
        <v>11</v>
      </c>
      <c r="AD251" s="207">
        <v>44</v>
      </c>
      <c r="AE251" s="214">
        <v>10</v>
      </c>
      <c r="AG251" s="217">
        <v>50</v>
      </c>
      <c r="AH251" s="216" t="s">
        <v>192</v>
      </c>
      <c r="AJ251" s="214">
        <v>47</v>
      </c>
      <c r="AK251" s="225">
        <v>8</v>
      </c>
      <c r="AL251" s="215"/>
      <c r="AM251" s="225">
        <v>46</v>
      </c>
      <c r="AN251" s="214">
        <v>10</v>
      </c>
      <c r="AO251" s="214"/>
      <c r="AP251" s="225">
        <v>41</v>
      </c>
      <c r="AQ251" s="214">
        <v>11</v>
      </c>
      <c r="AR251" s="214"/>
    </row>
    <row r="252" spans="2:44" ht="15">
      <c r="B252" s="224" t="s">
        <v>18</v>
      </c>
      <c r="C252" s="223">
        <v>56</v>
      </c>
      <c r="D252" s="221">
        <v>5</v>
      </c>
      <c r="E252" s="222"/>
      <c r="F252" s="222">
        <v>49</v>
      </c>
      <c r="G252" s="221">
        <v>7</v>
      </c>
      <c r="H252" s="222"/>
      <c r="I252" s="211">
        <v>58</v>
      </c>
      <c r="J252" s="221">
        <v>5</v>
      </c>
      <c r="L252" s="211">
        <v>54</v>
      </c>
      <c r="M252" s="221">
        <v>6</v>
      </c>
      <c r="O252" s="211">
        <v>42</v>
      </c>
      <c r="P252" s="216">
        <v>10</v>
      </c>
      <c r="R252" s="220">
        <v>67</v>
      </c>
      <c r="S252" s="219">
        <v>2</v>
      </c>
      <c r="U252" s="207">
        <v>56</v>
      </c>
      <c r="V252" s="214" t="s">
        <v>193</v>
      </c>
      <c r="X252" s="207">
        <v>56</v>
      </c>
      <c r="Y252" s="214" t="s">
        <v>189</v>
      </c>
      <c r="AA252" s="207">
        <v>66</v>
      </c>
      <c r="AB252" s="218">
        <v>4</v>
      </c>
      <c r="AD252" s="207">
        <v>66</v>
      </c>
      <c r="AE252" s="214">
        <v>5</v>
      </c>
      <c r="AG252" s="217">
        <v>66</v>
      </c>
      <c r="AH252" s="216" t="s">
        <v>188</v>
      </c>
      <c r="AJ252" s="214">
        <v>69</v>
      </c>
      <c r="AK252" s="207">
        <v>5</v>
      </c>
      <c r="AL252" s="215"/>
      <c r="AM252" s="207">
        <v>61</v>
      </c>
      <c r="AN252" s="214" t="s">
        <v>190</v>
      </c>
      <c r="AO252" s="214"/>
      <c r="AP252" s="207">
        <v>67</v>
      </c>
      <c r="AQ252" s="214" t="s">
        <v>187</v>
      </c>
      <c r="AR252" s="214"/>
    </row>
    <row r="253" spans="2:44" ht="15">
      <c r="B253" s="224" t="s">
        <v>17</v>
      </c>
      <c r="C253" s="223"/>
      <c r="D253" s="221"/>
      <c r="E253" s="222"/>
      <c r="F253" s="222">
        <v>55</v>
      </c>
      <c r="G253" s="221">
        <v>4</v>
      </c>
      <c r="H253" s="222"/>
      <c r="I253" s="211">
        <v>58</v>
      </c>
      <c r="J253" s="221">
        <v>5</v>
      </c>
      <c r="L253" s="211">
        <v>61</v>
      </c>
      <c r="M253" s="221">
        <v>3</v>
      </c>
      <c r="O253" s="211">
        <v>63</v>
      </c>
      <c r="P253" s="216">
        <v>2</v>
      </c>
      <c r="R253" s="220">
        <v>58</v>
      </c>
      <c r="S253" s="219">
        <v>7</v>
      </c>
      <c r="U253" s="207">
        <v>52</v>
      </c>
      <c r="V253" s="214">
        <v>7</v>
      </c>
      <c r="X253" s="207">
        <v>56</v>
      </c>
      <c r="Y253" s="214" t="s">
        <v>189</v>
      </c>
      <c r="AA253" s="207">
        <v>71</v>
      </c>
      <c r="AB253" s="218">
        <v>1</v>
      </c>
      <c r="AD253" s="207">
        <v>62</v>
      </c>
      <c r="AE253" s="214">
        <v>7</v>
      </c>
      <c r="AG253" s="217">
        <v>50</v>
      </c>
      <c r="AH253" s="216" t="s">
        <v>192</v>
      </c>
      <c r="AJ253" s="214">
        <v>41</v>
      </c>
      <c r="AK253" s="207">
        <v>11</v>
      </c>
      <c r="AL253" s="215"/>
      <c r="AM253" s="207">
        <v>50</v>
      </c>
      <c r="AN253" s="214">
        <v>9</v>
      </c>
      <c r="AO253" s="214"/>
      <c r="AP253" s="207">
        <v>63</v>
      </c>
      <c r="AQ253" s="214" t="s">
        <v>191</v>
      </c>
      <c r="AR253" s="214"/>
    </row>
    <row r="254" spans="2:44" ht="15">
      <c r="B254" s="201" t="s">
        <v>13</v>
      </c>
      <c r="C254" s="223">
        <v>51</v>
      </c>
      <c r="D254" s="221">
        <v>6</v>
      </c>
      <c r="E254" s="222"/>
      <c r="F254" s="222">
        <v>46</v>
      </c>
      <c r="G254" s="221">
        <v>10</v>
      </c>
      <c r="H254" s="222"/>
      <c r="I254" s="211">
        <v>53</v>
      </c>
      <c r="J254" s="221">
        <v>8</v>
      </c>
      <c r="L254" s="211">
        <v>55</v>
      </c>
      <c r="M254" s="221">
        <v>5</v>
      </c>
      <c r="O254" s="211">
        <v>62</v>
      </c>
      <c r="P254" s="216">
        <v>3</v>
      </c>
      <c r="R254" s="220">
        <v>50</v>
      </c>
      <c r="S254" s="219">
        <v>9</v>
      </c>
      <c r="U254" s="207">
        <v>60</v>
      </c>
      <c r="V254" s="214">
        <v>2</v>
      </c>
      <c r="X254" s="207">
        <v>64</v>
      </c>
      <c r="Y254" s="214">
        <v>3</v>
      </c>
      <c r="AA254" s="207">
        <v>71</v>
      </c>
      <c r="AB254" s="218">
        <v>2</v>
      </c>
      <c r="AD254" s="207">
        <v>67</v>
      </c>
      <c r="AE254" s="214" t="s">
        <v>188</v>
      </c>
      <c r="AG254" s="217">
        <v>64</v>
      </c>
      <c r="AH254" s="216">
        <v>6</v>
      </c>
      <c r="AJ254" s="214">
        <v>71</v>
      </c>
      <c r="AK254" s="225">
        <v>2</v>
      </c>
      <c r="AL254" s="215"/>
      <c r="AM254" s="225">
        <v>61</v>
      </c>
      <c r="AN254" s="214" t="s">
        <v>190</v>
      </c>
      <c r="AO254" s="214"/>
      <c r="AP254" s="225">
        <v>69</v>
      </c>
      <c r="AQ254" s="214">
        <v>1</v>
      </c>
      <c r="AR254" s="214"/>
    </row>
    <row r="255" spans="2:44" ht="15">
      <c r="B255" s="224" t="s">
        <v>19</v>
      </c>
      <c r="C255" s="223">
        <v>47</v>
      </c>
      <c r="D255" s="221">
        <v>8</v>
      </c>
      <c r="E255" s="222"/>
      <c r="F255" s="222">
        <v>52</v>
      </c>
      <c r="G255" s="221">
        <v>6</v>
      </c>
      <c r="H255" s="222"/>
      <c r="I255" s="211">
        <v>43</v>
      </c>
      <c r="J255" s="221">
        <v>9</v>
      </c>
      <c r="L255" s="211">
        <v>37</v>
      </c>
      <c r="M255" s="221">
        <v>11</v>
      </c>
      <c r="O255" s="211">
        <v>39</v>
      </c>
      <c r="P255" s="216">
        <v>11</v>
      </c>
      <c r="S255" s="214"/>
      <c r="U255" s="207">
        <v>41</v>
      </c>
      <c r="V255" s="214">
        <v>9</v>
      </c>
      <c r="X255" s="207">
        <v>47</v>
      </c>
      <c r="Y255" s="214">
        <v>11</v>
      </c>
      <c r="AA255" s="207">
        <v>46</v>
      </c>
      <c r="AB255" s="218">
        <v>10</v>
      </c>
      <c r="AD255" s="207">
        <v>0</v>
      </c>
      <c r="AE255" s="214">
        <v>11</v>
      </c>
      <c r="AG255" s="217">
        <v>54</v>
      </c>
      <c r="AH255" s="216" t="s">
        <v>189</v>
      </c>
      <c r="AJ255" s="214">
        <v>46</v>
      </c>
      <c r="AK255" s="225">
        <v>10</v>
      </c>
      <c r="AL255" s="215"/>
      <c r="AM255" s="225">
        <v>45</v>
      </c>
      <c r="AN255" s="214">
        <v>11</v>
      </c>
      <c r="AO255" s="214"/>
      <c r="AP255" s="225">
        <v>46</v>
      </c>
      <c r="AQ255" s="214">
        <v>10</v>
      </c>
      <c r="AR255" s="214"/>
    </row>
    <row r="256" spans="2:44" ht="15">
      <c r="B256" s="224" t="s">
        <v>16</v>
      </c>
      <c r="C256" s="223">
        <v>66</v>
      </c>
      <c r="D256" s="221">
        <v>1</v>
      </c>
      <c r="E256" s="222"/>
      <c r="F256" s="222">
        <v>59</v>
      </c>
      <c r="G256" s="221">
        <v>2</v>
      </c>
      <c r="H256" s="222"/>
      <c r="I256" s="211">
        <v>67</v>
      </c>
      <c r="J256" s="221">
        <v>1</v>
      </c>
      <c r="L256" s="211">
        <v>62</v>
      </c>
      <c r="M256" s="221">
        <v>2</v>
      </c>
      <c r="O256" s="211">
        <v>66</v>
      </c>
      <c r="P256" s="216">
        <v>1</v>
      </c>
      <c r="R256" s="220">
        <v>68</v>
      </c>
      <c r="S256" s="219">
        <v>1</v>
      </c>
      <c r="U256" s="207">
        <v>62</v>
      </c>
      <c r="V256" s="214">
        <v>1</v>
      </c>
      <c r="X256" s="207">
        <v>58</v>
      </c>
      <c r="Y256" s="214">
        <v>6</v>
      </c>
      <c r="AA256" s="207">
        <v>62</v>
      </c>
      <c r="AB256" s="218">
        <v>6</v>
      </c>
      <c r="AD256" s="207">
        <v>67</v>
      </c>
      <c r="AE256" s="214" t="s">
        <v>188</v>
      </c>
      <c r="AG256" s="217">
        <v>66</v>
      </c>
      <c r="AH256" s="216" t="s">
        <v>188</v>
      </c>
      <c r="AJ256" s="214">
        <v>73</v>
      </c>
      <c r="AK256" s="207">
        <v>1</v>
      </c>
      <c r="AL256" s="215"/>
      <c r="AM256" s="207">
        <v>65</v>
      </c>
      <c r="AN256" s="214">
        <v>4</v>
      </c>
      <c r="AO256" s="214"/>
      <c r="AP256" s="207">
        <v>67</v>
      </c>
      <c r="AQ256" s="214" t="s">
        <v>187</v>
      </c>
      <c r="AR256" s="214"/>
    </row>
    <row r="257" s="207" customFormat="1" ht="12.75">
      <c r="S257" s="213"/>
    </row>
  </sheetData>
  <sheetProtection/>
  <mergeCells count="1">
    <mergeCell ref="A14:Q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van der Schoot</dc:creator>
  <cp:keywords/>
  <dc:description/>
  <cp:lastModifiedBy>Kees</cp:lastModifiedBy>
  <cp:lastPrinted>2008-02-29T13:21:59Z</cp:lastPrinted>
  <dcterms:created xsi:type="dcterms:W3CDTF">2003-03-15T21:31:23Z</dcterms:created>
  <dcterms:modified xsi:type="dcterms:W3CDTF">2011-12-07T17:08:41Z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-772237773</vt:i4>
  </property>
  <property fmtid="{D5CDD505-2E9C-101B-9397-08002B2CF9AE}" pid="3" name="_EmailSubject">
    <vt:lpwstr/>
  </property>
  <property fmtid="{D5CDD505-2E9C-101B-9397-08002B2CF9AE}" pid="4" name="_AuthorEmail">
    <vt:lpwstr>ben.vissers@planet.nl</vt:lpwstr>
  </property>
  <property fmtid="{D5CDD505-2E9C-101B-9397-08002B2CF9AE}" pid="5" name="_AuthorEmailDisplayName">
    <vt:lpwstr>Ben Vissers</vt:lpwstr>
  </property>
  <property fmtid="{D5CDD505-2E9C-101B-9397-08002B2CF9AE}" pid="6" name="_ReviewingToolsShownOnce">
    <vt:lpwstr/>
  </property>
</Properties>
</file>